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885" activeTab="0"/>
  </bookViews>
  <sheets>
    <sheet name="参加者リスト" sheetId="1" r:id="rId1"/>
    <sheet name="結果報告（協会用）" sheetId="2" r:id="rId2"/>
    <sheet name="結果男B単7" sheetId="3" r:id="rId3"/>
    <sheet name="結果男Ａ複3" sheetId="4" r:id="rId4"/>
    <sheet name="結果男Ｂ複6" sheetId="5" r:id="rId5"/>
    <sheet name="結果女Ｂ複21" sheetId="6" r:id="rId6"/>
    <sheet name="結果女Ｃ複7" sheetId="7" r:id="rId7"/>
  </sheets>
  <externalReferences>
    <externalReference r:id="rId10"/>
  </externalReferences>
  <definedNames>
    <definedName name="_xlnm.Print_Area" localSheetId="1">'結果報告（協会用）'!$A$1:$O$43</definedName>
    <definedName name="_xlnm.Print_Area" localSheetId="0">'参加者リスト'!$J$35:$R$93</definedName>
  </definedNames>
  <calcPr fullCalcOnLoad="1"/>
</workbook>
</file>

<file path=xl/sharedStrings.xml><?xml version="1.0" encoding="utf-8"?>
<sst xmlns="http://schemas.openxmlformats.org/spreadsheetml/2006/main" count="358" uniqueCount="192">
  <si>
    <t>男子Ｂ級シングルス</t>
  </si>
  <si>
    <t>種目</t>
  </si>
  <si>
    <t>男子Ａ級ダブルス</t>
  </si>
  <si>
    <t>男子Ｂ級ダブルス</t>
  </si>
  <si>
    <t>男子Ｃ級ダブルス</t>
  </si>
  <si>
    <t>女子Ｂ級シングルス</t>
  </si>
  <si>
    <t>女子Ａ級ダブルス</t>
  </si>
  <si>
    <t>女子Ｂ級ダブルス</t>
  </si>
  <si>
    <t>女子Ｃ級ダブルス</t>
  </si>
  <si>
    <t>日時</t>
  </si>
  <si>
    <t>：</t>
  </si>
  <si>
    <t>会場</t>
  </si>
  <si>
    <t>：</t>
  </si>
  <si>
    <t>主催</t>
  </si>
  <si>
    <t>後援</t>
  </si>
  <si>
    <t>連絡先</t>
  </si>
  <si>
    <t>：</t>
  </si>
  <si>
    <t>清水　隆行</t>
  </si>
  <si>
    <t>携帯：０８０－１９２６－８５４０</t>
  </si>
  <si>
    <t>参加者</t>
  </si>
  <si>
    <t>山口県バドミントン協会</t>
  </si>
  <si>
    <t>男子Ａ級複</t>
  </si>
  <si>
    <t>男子Ｂ級複</t>
  </si>
  <si>
    <t>男子Ｃ級複</t>
  </si>
  <si>
    <t>女子Ａ級複</t>
  </si>
  <si>
    <t>女子Ｂ級複</t>
  </si>
  <si>
    <t>女子Ｃ級複</t>
  </si>
  <si>
    <t>昇級</t>
  </si>
  <si>
    <t>男子Ｂ級単</t>
  </si>
  <si>
    <t>女子Ｂ級単</t>
  </si>
  <si>
    <t>優勝</t>
  </si>
  <si>
    <t>防府スポーツセンター体育館</t>
  </si>
  <si>
    <t>防府市教育委員会、防府市体育協会</t>
  </si>
  <si>
    <t>主管</t>
  </si>
  <si>
    <t>防府市バドミントン協会</t>
  </si>
  <si>
    <t>準優勝</t>
  </si>
  <si>
    <t>３位</t>
  </si>
  <si>
    <t>山口県秋季中部地区バドミントン大会結果報告</t>
  </si>
  <si>
    <t>Ａ</t>
  </si>
  <si>
    <t>Ｂ</t>
  </si>
  <si>
    <t>Ａ</t>
  </si>
  <si>
    <t>Ａ</t>
  </si>
  <si>
    <t>宇部シャトルズ</t>
  </si>
  <si>
    <t>山口ふしのクラブ</t>
  </si>
  <si>
    <t>姫山シャトルズ</t>
  </si>
  <si>
    <t>西京スマッシュ</t>
  </si>
  <si>
    <t>クリアーズ</t>
  </si>
  <si>
    <t>山口レディースクラブ</t>
  </si>
  <si>
    <t>宇部川上クラブ</t>
  </si>
  <si>
    <t>續　みどり</t>
  </si>
  <si>
    <t>コミスポ楠</t>
  </si>
  <si>
    <t>防府バド同好会</t>
  </si>
  <si>
    <t>下松ミラクル</t>
  </si>
  <si>
    <t>ウィズユー</t>
  </si>
  <si>
    <t>勝</t>
  </si>
  <si>
    <t>敗</t>
  </si>
  <si>
    <t>順位</t>
  </si>
  <si>
    <t>島田</t>
  </si>
  <si>
    <t>出光</t>
  </si>
  <si>
    <t>森</t>
  </si>
  <si>
    <t>森重</t>
  </si>
  <si>
    <t>原田</t>
  </si>
  <si>
    <t>高坂</t>
  </si>
  <si>
    <t>チームABC</t>
  </si>
  <si>
    <t>中村</t>
  </si>
  <si>
    <t>藤井忠雄</t>
  </si>
  <si>
    <t>福重祥文</t>
  </si>
  <si>
    <t>中谷英嗣</t>
  </si>
  <si>
    <t>山口県庁</t>
  </si>
  <si>
    <t>久弘邦彦</t>
  </si>
  <si>
    <t>上郷クラブ</t>
  </si>
  <si>
    <t>藤山健次郎</t>
  </si>
  <si>
    <t>ウイング</t>
  </si>
  <si>
    <t>磯崎哲一</t>
  </si>
  <si>
    <t>村田章博</t>
  </si>
  <si>
    <t>塩田バドミントンクラブ</t>
  </si>
  <si>
    <t>永富伸司</t>
  </si>
  <si>
    <t>清水隆行</t>
  </si>
  <si>
    <t>ＨＯＦＵ　ＣＩＴＹ</t>
  </si>
  <si>
    <t>宇佐川　渉</t>
  </si>
  <si>
    <t>中村和寛</t>
  </si>
  <si>
    <t>高實直輝</t>
  </si>
  <si>
    <t>松橋みゆき</t>
  </si>
  <si>
    <t>為近勝子</t>
  </si>
  <si>
    <t>三隅章子</t>
  </si>
  <si>
    <t>岡崎　静</t>
  </si>
  <si>
    <t>平野久美子</t>
  </si>
  <si>
    <t>長安都志江</t>
  </si>
  <si>
    <t>松村万里子</t>
  </si>
  <si>
    <t>槐島千恵</t>
  </si>
  <si>
    <t>伊藤牧子</t>
  </si>
  <si>
    <t>ＨＯＦＵ　ＣＩＴＹ</t>
  </si>
  <si>
    <t>藤井千恵子</t>
  </si>
  <si>
    <t>ＨＯＦＵ　ＣＩＴＹ</t>
  </si>
  <si>
    <t>篠原貴美子</t>
  </si>
  <si>
    <t>クリアーズ</t>
  </si>
  <si>
    <t>河村純子</t>
  </si>
  <si>
    <t>西村真里</t>
  </si>
  <si>
    <t>田中裕子</t>
  </si>
  <si>
    <t>大西香織</t>
  </si>
  <si>
    <t>いちごみるく</t>
  </si>
  <si>
    <t>藤井京子</t>
  </si>
  <si>
    <t>トライアル</t>
  </si>
  <si>
    <t>井上裕子</t>
  </si>
  <si>
    <t>下松エンジェル</t>
  </si>
  <si>
    <t>南　佳子</t>
  </si>
  <si>
    <t>平生バド連盟</t>
  </si>
  <si>
    <t>佐伯芳香</t>
  </si>
  <si>
    <t>斉藤静枝</t>
  </si>
  <si>
    <t>篠田由紀恵</t>
  </si>
  <si>
    <t>瀬畑由紀子</t>
  </si>
  <si>
    <t>小藤真由美</t>
  </si>
  <si>
    <t>北崎美佐子</t>
  </si>
  <si>
    <t>廣沢礼子</t>
  </si>
  <si>
    <t>橋本淑子</t>
  </si>
  <si>
    <t>玉井浩子</t>
  </si>
  <si>
    <t>柴田恵子</t>
  </si>
  <si>
    <t>林　洋子</t>
  </si>
  <si>
    <t>三浦さつき</t>
  </si>
  <si>
    <t>吉屋篤子</t>
  </si>
  <si>
    <t>宇部ＦＣ</t>
  </si>
  <si>
    <t>佐々木恵子</t>
  </si>
  <si>
    <t>村上陽子</t>
  </si>
  <si>
    <t>シャトルＩＷＡＫＵＮＩ</t>
  </si>
  <si>
    <t>小原美紀</t>
  </si>
  <si>
    <t>由宇クラブ</t>
  </si>
  <si>
    <t>為近記久子</t>
  </si>
  <si>
    <t>小野田クラブ</t>
  </si>
  <si>
    <t>為近由美子</t>
  </si>
  <si>
    <t>柴北美代子</t>
  </si>
  <si>
    <t>津田幸子</t>
  </si>
  <si>
    <t>福田幸子</t>
  </si>
  <si>
    <t>栗本久美</t>
  </si>
  <si>
    <t>小林真琴</t>
  </si>
  <si>
    <t>マイスタイル</t>
  </si>
  <si>
    <t>沖山智恵子</t>
  </si>
  <si>
    <t>ブルータンキース</t>
  </si>
  <si>
    <t>浜崎美雪</t>
  </si>
  <si>
    <t>藤重泰子</t>
  </si>
  <si>
    <t>藤井菊代</t>
  </si>
  <si>
    <t>角廣佳代</t>
  </si>
  <si>
    <t>平生ドリーム</t>
  </si>
  <si>
    <t>原田優子</t>
  </si>
  <si>
    <t>ＢＡＤ６エンジェル</t>
  </si>
  <si>
    <t>今尾美代子</t>
  </si>
  <si>
    <t>防府同好会</t>
  </si>
  <si>
    <t>井上貴子</t>
  </si>
  <si>
    <t>落合直子</t>
  </si>
  <si>
    <t>東　志保</t>
  </si>
  <si>
    <t>ハッピーレディース</t>
  </si>
  <si>
    <t>小川善己</t>
  </si>
  <si>
    <t>岡村洋子</t>
  </si>
  <si>
    <t>宮田敏子</t>
  </si>
  <si>
    <t>小野田チェリーズ</t>
  </si>
  <si>
    <t>堀　紀子</t>
  </si>
  <si>
    <t>広政利江子</t>
  </si>
  <si>
    <t>サタディスマッシュ</t>
  </si>
  <si>
    <t>松原安子</t>
  </si>
  <si>
    <t>・</t>
  </si>
  <si>
    <t>勝敗順位</t>
  </si>
  <si>
    <t>セット順位</t>
  </si>
  <si>
    <t>得失点順位</t>
  </si>
  <si>
    <t>得失セット数</t>
  </si>
  <si>
    <t>得失点</t>
  </si>
  <si>
    <t>・</t>
  </si>
  <si>
    <t>平成19年防府市新春バドミントン大会組合せ（混合の部）</t>
  </si>
  <si>
    <t>混合上級（予選リーグ）</t>
  </si>
  <si>
    <t>第1ブロック</t>
  </si>
  <si>
    <t>・</t>
  </si>
  <si>
    <t>・</t>
  </si>
  <si>
    <t>・</t>
  </si>
  <si>
    <t>※</t>
  </si>
  <si>
    <t>第2ブロック</t>
  </si>
  <si>
    <t>第3ブロック</t>
  </si>
  <si>
    <t>第4ブロック</t>
  </si>
  <si>
    <t>・</t>
  </si>
  <si>
    <t>※</t>
  </si>
  <si>
    <t>注：</t>
  </si>
  <si>
    <t>名前の左の※印は、各リーグの責任者です。</t>
  </si>
  <si>
    <t>予選リーグ各ブロックの第1位が決勝トーナメントへ出場できる。</t>
  </si>
  <si>
    <t>混合初級（予選リーグ）</t>
  </si>
  <si>
    <t>・</t>
  </si>
  <si>
    <t>・</t>
  </si>
  <si>
    <t>島田真行</t>
  </si>
  <si>
    <t>森　大輔</t>
  </si>
  <si>
    <t>森重　貴</t>
  </si>
  <si>
    <t>ウィズユー</t>
  </si>
  <si>
    <t>原田学登</t>
  </si>
  <si>
    <t>高坂哲也</t>
  </si>
  <si>
    <t>チームＡＢＣ</t>
  </si>
  <si>
    <t>中村正浩</t>
  </si>
  <si>
    <t>小川・岡村（姫山シャトルズ）は、西部大会Ｂ級で参加確認済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</si>
</sst>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411]ggge&quot;年&quot;m&quot;月&quot;d&quot;日&quot;&quot;（日）&quot;"/>
    <numFmt numFmtId="178" formatCode="&quot;延べ&quot;\ ###\ &quot;人&quot;"/>
    <numFmt numFmtId="179" formatCode="0_);[Red]\(0\)"/>
    <numFmt numFmtId="180" formatCode="&quot;(&quot;@&quot;)&quot;"/>
    <numFmt numFmtId="181" formatCode="&quot;平成&quot;@&quot;年秋季防府市オープンバドミントン大会組合せ（男子の部）&quot;"/>
    <numFmt numFmtId="182" formatCode="&quot;平成&quot;@&quot;年秋季防府市オープンバドミントン大会組合せ（女子の部）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double"/>
      <bottom>
        <color indexed="63"/>
      </bottom>
      <diagonal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1" xfId="0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 vertical="center" shrinkToFit="1"/>
    </xf>
    <xf numFmtId="0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shrinkToFit="1"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right" shrinkToFit="1"/>
    </xf>
    <xf numFmtId="176" fontId="2" fillId="0" borderId="0" xfId="0" applyNumberFormat="1" applyFont="1" applyFill="1" applyAlignment="1">
      <alignment shrinkToFit="1"/>
    </xf>
    <xf numFmtId="0" fontId="0" fillId="0" borderId="1" xfId="0" applyFill="1" applyBorder="1" applyAlignment="1">
      <alignment horizontal="distributed"/>
    </xf>
    <xf numFmtId="176" fontId="0" fillId="0" borderId="1" xfId="0" applyNumberFormat="1" applyFill="1" applyBorder="1" applyAlignment="1">
      <alignment horizontal="left" shrinkToFit="1"/>
    </xf>
    <xf numFmtId="0" fontId="0" fillId="0" borderId="0" xfId="0" applyFill="1" applyAlignment="1">
      <alignment/>
    </xf>
    <xf numFmtId="176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/>
    </xf>
    <xf numFmtId="176" fontId="0" fillId="0" borderId="2" xfId="0" applyNumberFormat="1" applyFill="1" applyBorder="1" applyAlignment="1">
      <alignment horizontal="left"/>
    </xf>
    <xf numFmtId="176" fontId="0" fillId="0" borderId="0" xfId="0" applyNumberFormat="1" applyFill="1" applyAlignment="1">
      <alignment shrinkToFit="1"/>
    </xf>
    <xf numFmtId="176" fontId="0" fillId="0" borderId="0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distributed"/>
    </xf>
    <xf numFmtId="0" fontId="0" fillId="0" borderId="0" xfId="0" applyFill="1" applyAlignment="1">
      <alignment horizontal="left" shrinkToFit="1"/>
    </xf>
    <xf numFmtId="176" fontId="0" fillId="0" borderId="0" xfId="0" applyNumberFormat="1" applyFill="1" applyAlignment="1">
      <alignment horizontal="left"/>
    </xf>
    <xf numFmtId="176" fontId="0" fillId="0" borderId="0" xfId="0" applyNumberFormat="1" applyFill="1" applyBorder="1" applyAlignment="1">
      <alignment horizontal="left" shrinkToFit="1"/>
    </xf>
    <xf numFmtId="176" fontId="0" fillId="0" borderId="0" xfId="0" applyNumberFormat="1" applyFill="1" applyAlignment="1">
      <alignment horizontal="left" shrinkToFi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left" shrinkToFit="1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 horizontal="left" vertical="center" shrinkToFit="1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2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4" xfId="0" applyBorder="1" applyAlignment="1">
      <alignment horizontal="right"/>
    </xf>
    <xf numFmtId="176" fontId="0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left" shrinkToFit="1"/>
    </xf>
    <xf numFmtId="180" fontId="0" fillId="0" borderId="0" xfId="0" applyNumberFormat="1" applyFill="1" applyAlignment="1">
      <alignment horizontal="left" shrinkToFit="1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1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left" shrinkToFit="1"/>
    </xf>
    <xf numFmtId="176" fontId="0" fillId="0" borderId="1" xfId="0" applyNumberFormat="1" applyFill="1" applyBorder="1" applyAlignment="1">
      <alignment shrinkToFi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 horizontal="right"/>
    </xf>
    <xf numFmtId="0" fontId="7" fillId="0" borderId="4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horizontal="left"/>
    </xf>
    <xf numFmtId="0" fontId="0" fillId="0" borderId="5" xfId="0" applyBorder="1" applyAlignment="1">
      <alignment/>
    </xf>
    <xf numFmtId="176" fontId="0" fillId="0" borderId="3" xfId="0" applyNumberFormat="1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shrinkToFit="1"/>
    </xf>
    <xf numFmtId="176" fontId="0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 shrinkToFit="1"/>
    </xf>
    <xf numFmtId="180" fontId="0" fillId="0" borderId="0" xfId="0" applyNumberFormat="1" applyAlignment="1">
      <alignment horizontal="left" vertical="center" shrinkToFit="1"/>
    </xf>
    <xf numFmtId="180" fontId="0" fillId="0" borderId="5" xfId="0" applyNumberFormat="1" applyBorder="1" applyAlignment="1">
      <alignment horizontal="left" vertical="center" shrinkToFi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80" fontId="0" fillId="0" borderId="0" xfId="0" applyNumberFormat="1" applyBorder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5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15" fillId="0" borderId="2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 shrinkToFit="1"/>
    </xf>
    <xf numFmtId="180" fontId="0" fillId="0" borderId="0" xfId="0" applyNumberFormat="1" applyFill="1" applyAlignment="1">
      <alignment horizontal="left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0" fontId="0" fillId="0" borderId="0" xfId="0" applyNumberFormat="1" applyAlignment="1">
      <alignment horizontal="left" vertical="top" shrinkToFit="1"/>
    </xf>
    <xf numFmtId="180" fontId="0" fillId="0" borderId="5" xfId="0" applyNumberFormat="1" applyBorder="1" applyAlignment="1">
      <alignment horizontal="left" vertical="top" shrinkToFit="1"/>
    </xf>
    <xf numFmtId="180" fontId="0" fillId="0" borderId="3" xfId="0" applyNumberFormat="1" applyBorder="1" applyAlignment="1">
      <alignment horizontal="left" vertical="top" shrinkToFit="1"/>
    </xf>
    <xf numFmtId="180" fontId="0" fillId="0" borderId="9" xfId="0" applyNumberFormat="1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80" fontId="0" fillId="0" borderId="0" xfId="0" applyNumberFormat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0" xfId="0" applyNumberFormat="1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left" shrinkToFit="1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top"/>
    </xf>
    <xf numFmtId="49" fontId="7" fillId="0" borderId="18" xfId="0" applyNumberFormat="1" applyFont="1" applyFill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176" fontId="0" fillId="0" borderId="0" xfId="0" applyNumberFormat="1" applyFont="1" applyFill="1" applyAlignment="1">
      <alignment horizontal="left" vertical="center" shrinkToFit="1"/>
    </xf>
    <xf numFmtId="176" fontId="0" fillId="0" borderId="0" xfId="0" applyNumberFormat="1" applyFill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80" fontId="0" fillId="0" borderId="2" xfId="0" applyNumberForma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left" shrinkToFit="1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7" fillId="0" borderId="4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vertical="center" shrinkToFit="1"/>
    </xf>
    <xf numFmtId="0" fontId="7" fillId="0" borderId="7" xfId="0" applyNumberFormat="1" applyFont="1" applyBorder="1" applyAlignment="1">
      <alignment horizontal="distributed" vertical="center" shrinkToFit="1"/>
    </xf>
    <xf numFmtId="0" fontId="0" fillId="0" borderId="2" xfId="0" applyNumberFormat="1" applyBorder="1" applyAlignment="1">
      <alignment vertical="center" shrinkToFit="1"/>
    </xf>
    <xf numFmtId="0" fontId="7" fillId="0" borderId="4" xfId="0" applyNumberFormat="1" applyFont="1" applyBorder="1" applyAlignment="1">
      <alignment horizontal="distributed" vertical="center" shrinkToFit="1"/>
    </xf>
    <xf numFmtId="0" fontId="0" fillId="0" borderId="0" xfId="0" applyNumberFormat="1" applyBorder="1" applyAlignment="1">
      <alignment vertical="center" shrinkToFit="1"/>
    </xf>
    <xf numFmtId="176" fontId="7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7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6" xfId="0" applyNumberFormat="1" applyBorder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distributed" vertical="center" shrinkToFit="1"/>
    </xf>
    <xf numFmtId="0" fontId="0" fillId="0" borderId="39" xfId="0" applyNumberFormat="1" applyBorder="1" applyAlignment="1">
      <alignment vertical="center" shrinkToFit="1"/>
    </xf>
    <xf numFmtId="0" fontId="7" fillId="0" borderId="29" xfId="0" applyNumberFormat="1" applyFont="1" applyBorder="1" applyAlignment="1">
      <alignment horizontal="distributed" vertical="center" shrinkToFit="1"/>
    </xf>
    <xf numFmtId="0" fontId="0" fillId="0" borderId="30" xfId="0" applyNumberFormat="1" applyBorder="1" applyAlignment="1">
      <alignment vertical="center" shrinkToFit="1"/>
    </xf>
    <xf numFmtId="0" fontId="0" fillId="0" borderId="40" xfId="0" applyNumberFormat="1" applyBorder="1" applyAlignment="1">
      <alignment vertical="center" shrinkToFit="1"/>
    </xf>
    <xf numFmtId="0" fontId="0" fillId="0" borderId="34" xfId="0" applyNumberForma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7" fillId="0" borderId="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9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wrapText="1"/>
    </xf>
    <xf numFmtId="0" fontId="19" fillId="0" borderId="47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19" fillId="0" borderId="49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158</xdr:row>
      <xdr:rowOff>0</xdr:rowOff>
    </xdr:from>
    <xdr:to>
      <xdr:col>61</xdr:col>
      <xdr:colOff>28575</xdr:colOff>
      <xdr:row>177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286000" y="10991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135</xdr:row>
      <xdr:rowOff>0</xdr:rowOff>
    </xdr:from>
    <xdr:to>
      <xdr:col>50</xdr:col>
      <xdr:colOff>0</xdr:colOff>
      <xdr:row>149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276475" y="1099185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226</xdr:row>
      <xdr:rowOff>247650</xdr:rowOff>
    </xdr:from>
    <xdr:to>
      <xdr:col>49</xdr:col>
      <xdr:colOff>104775</xdr:colOff>
      <xdr:row>241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2286000" y="1099185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181</xdr:row>
      <xdr:rowOff>9525</xdr:rowOff>
    </xdr:from>
    <xdr:to>
      <xdr:col>61</xdr:col>
      <xdr:colOff>19050</xdr:colOff>
      <xdr:row>201</xdr:row>
      <xdr:rowOff>0</xdr:rowOff>
    </xdr:to>
    <xdr:sp>
      <xdr:nvSpPr>
        <xdr:cNvPr id="4" name="Line 6"/>
        <xdr:cNvSpPr>
          <a:spLocks/>
        </xdr:cNvSpPr>
      </xdr:nvSpPr>
      <xdr:spPr>
        <a:xfrm>
          <a:off x="2276475" y="10991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60</xdr:col>
      <xdr:colOff>114300</xdr:colOff>
      <xdr:row>86</xdr:row>
      <xdr:rowOff>9525</xdr:rowOff>
    </xdr:to>
    <xdr:sp>
      <xdr:nvSpPr>
        <xdr:cNvPr id="5" name="Line 9"/>
        <xdr:cNvSpPr>
          <a:spLocks/>
        </xdr:cNvSpPr>
      </xdr:nvSpPr>
      <xdr:spPr>
        <a:xfrm>
          <a:off x="2276475" y="1099185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204</xdr:row>
      <xdr:rowOff>0</xdr:rowOff>
    </xdr:from>
    <xdr:to>
      <xdr:col>60</xdr:col>
      <xdr:colOff>114300</xdr:colOff>
      <xdr:row>224</xdr:row>
      <xdr:rowOff>9525</xdr:rowOff>
    </xdr:to>
    <xdr:sp>
      <xdr:nvSpPr>
        <xdr:cNvPr id="6" name="Line 10"/>
        <xdr:cNvSpPr>
          <a:spLocks/>
        </xdr:cNvSpPr>
      </xdr:nvSpPr>
      <xdr:spPr>
        <a:xfrm>
          <a:off x="2276475" y="1099185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89</xdr:row>
      <xdr:rowOff>9525</xdr:rowOff>
    </xdr:from>
    <xdr:to>
      <xdr:col>60</xdr:col>
      <xdr:colOff>104775</xdr:colOff>
      <xdr:row>108</xdr:row>
      <xdr:rowOff>133350</xdr:rowOff>
    </xdr:to>
    <xdr:sp>
      <xdr:nvSpPr>
        <xdr:cNvPr id="7" name="Line 12"/>
        <xdr:cNvSpPr>
          <a:spLocks/>
        </xdr:cNvSpPr>
      </xdr:nvSpPr>
      <xdr:spPr>
        <a:xfrm>
          <a:off x="2286000" y="10991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112</xdr:row>
      <xdr:rowOff>9525</xdr:rowOff>
    </xdr:from>
    <xdr:to>
      <xdr:col>60</xdr:col>
      <xdr:colOff>104775</xdr:colOff>
      <xdr:row>131</xdr:row>
      <xdr:rowOff>133350</xdr:rowOff>
    </xdr:to>
    <xdr:sp>
      <xdr:nvSpPr>
        <xdr:cNvPr id="8" name="Line 13"/>
        <xdr:cNvSpPr>
          <a:spLocks/>
        </xdr:cNvSpPr>
      </xdr:nvSpPr>
      <xdr:spPr>
        <a:xfrm>
          <a:off x="2286000" y="10991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60</xdr:col>
      <xdr:colOff>95250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2286000" y="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60</xdr:col>
      <xdr:colOff>114300</xdr:colOff>
      <xdr:row>10</xdr:row>
      <xdr:rowOff>0</xdr:rowOff>
    </xdr:to>
    <xdr:sp>
      <xdr:nvSpPr>
        <xdr:cNvPr id="10" name="Line 20"/>
        <xdr:cNvSpPr>
          <a:spLocks/>
        </xdr:cNvSpPr>
      </xdr:nvSpPr>
      <xdr:spPr>
        <a:xfrm>
          <a:off x="2276475" y="186690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50</xdr:col>
      <xdr:colOff>0</xdr:colOff>
      <xdr:row>19</xdr:row>
      <xdr:rowOff>142875</xdr:rowOff>
    </xdr:to>
    <xdr:sp>
      <xdr:nvSpPr>
        <xdr:cNvPr id="11" name="Line 21"/>
        <xdr:cNvSpPr>
          <a:spLocks/>
        </xdr:cNvSpPr>
      </xdr:nvSpPr>
      <xdr:spPr>
        <a:xfrm>
          <a:off x="2276475" y="1104900"/>
          <a:ext cx="408622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79;&#23395;&#12458;&#12540;&#12503;&#12531;&#22823;&#20250;&#38306;&#20418;&#65288;9&#26376;&#65289;\H22\&#12458;&#12540;&#12503;&#12531;&#32068;&#21512;&#12379;&#65288;9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者名簿"/>
      <sheetName val="組合せ"/>
      <sheetName val="決勝トーナメント"/>
      <sheetName val="新聞社報告様式"/>
      <sheetName val="大会結果"/>
      <sheetName val="リーグ結果"/>
      <sheetName val="決勝トーナメント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workbookViewId="0" topLeftCell="A1">
      <selection activeCell="G8" sqref="G8"/>
    </sheetView>
  </sheetViews>
  <sheetFormatPr defaultColWidth="9.00390625" defaultRowHeight="13.5"/>
  <cols>
    <col min="1" max="1" width="3.50390625" style="22" bestFit="1" customWidth="1"/>
    <col min="2" max="2" width="13.00390625" style="22" bestFit="1" customWidth="1"/>
    <col min="3" max="3" width="18.50390625" style="29" customWidth="1"/>
    <col min="4" max="4" width="2.25390625" style="22" customWidth="1"/>
    <col min="5" max="6" width="3.50390625" style="22" bestFit="1" customWidth="1"/>
    <col min="7" max="7" width="13.00390625" style="22" customWidth="1"/>
    <col min="8" max="8" width="18.50390625" style="30" customWidth="1"/>
    <col min="9" max="9" width="2.25390625" style="22" customWidth="1"/>
    <col min="10" max="10" width="3.50390625" style="22" customWidth="1"/>
    <col min="11" max="11" width="3.50390625" style="22" bestFit="1" customWidth="1"/>
    <col min="12" max="12" width="13.00390625" style="22" customWidth="1"/>
    <col min="13" max="13" width="18.50390625" style="26" customWidth="1"/>
    <col min="14" max="14" width="2.25390625" style="22" customWidth="1"/>
    <col min="15" max="16" width="3.50390625" style="22" bestFit="1" customWidth="1"/>
    <col min="17" max="17" width="13.00390625" style="22" customWidth="1"/>
    <col min="18" max="18" width="18.50390625" style="26" customWidth="1"/>
    <col min="19" max="16384" width="9.00390625" style="22" customWidth="1"/>
  </cols>
  <sheetData>
    <row r="1" spans="1:18" s="15" customFormat="1" ht="18.75">
      <c r="A1" s="14" t="s">
        <v>0</v>
      </c>
      <c r="C1" s="16"/>
      <c r="E1" s="14" t="s">
        <v>2</v>
      </c>
      <c r="H1" s="17"/>
      <c r="J1" s="14" t="s">
        <v>3</v>
      </c>
      <c r="M1" s="18"/>
      <c r="O1" s="14" t="s">
        <v>4</v>
      </c>
      <c r="R1" s="19"/>
    </row>
    <row r="2" spans="1:18" ht="13.5">
      <c r="A2" s="8">
        <v>1</v>
      </c>
      <c r="B2" s="20" t="s">
        <v>65</v>
      </c>
      <c r="C2" s="21" t="s">
        <v>50</v>
      </c>
      <c r="E2" s="344">
        <v>1</v>
      </c>
      <c r="F2" s="8">
        <v>1</v>
      </c>
      <c r="G2" s="20" t="s">
        <v>183</v>
      </c>
      <c r="H2" s="23" t="s">
        <v>58</v>
      </c>
      <c r="J2" s="344">
        <v>1</v>
      </c>
      <c r="K2" s="8">
        <v>1</v>
      </c>
      <c r="L2" s="20" t="s">
        <v>65</v>
      </c>
      <c r="M2" s="21" t="s">
        <v>50</v>
      </c>
      <c r="O2" s="344">
        <v>1</v>
      </c>
      <c r="P2" s="8">
        <v>1</v>
      </c>
      <c r="Q2" s="20"/>
      <c r="R2" s="21"/>
    </row>
    <row r="3" spans="1:18" ht="13.5">
      <c r="A3" s="8">
        <v>2</v>
      </c>
      <c r="B3" s="20" t="s">
        <v>66</v>
      </c>
      <c r="C3" s="21" t="s">
        <v>50</v>
      </c>
      <c r="E3" s="344"/>
      <c r="F3" s="8">
        <v>2</v>
      </c>
      <c r="G3" s="20" t="s">
        <v>184</v>
      </c>
      <c r="H3" s="23" t="s">
        <v>58</v>
      </c>
      <c r="J3" s="344"/>
      <c r="K3" s="8">
        <v>2</v>
      </c>
      <c r="L3" s="20" t="s">
        <v>66</v>
      </c>
      <c r="M3" s="21" t="s">
        <v>50</v>
      </c>
      <c r="O3" s="344"/>
      <c r="P3" s="8">
        <v>2</v>
      </c>
      <c r="Q3" s="20"/>
      <c r="R3" s="21"/>
    </row>
    <row r="4" spans="1:18" ht="13.5" customHeight="1">
      <c r="A4" s="8">
        <v>3</v>
      </c>
      <c r="B4" s="20" t="s">
        <v>67</v>
      </c>
      <c r="C4" s="21" t="s">
        <v>68</v>
      </c>
      <c r="E4" s="344">
        <v>2</v>
      </c>
      <c r="F4" s="8">
        <v>3</v>
      </c>
      <c r="G4" s="20" t="s">
        <v>185</v>
      </c>
      <c r="H4" s="21" t="s">
        <v>186</v>
      </c>
      <c r="J4" s="344">
        <v>2</v>
      </c>
      <c r="K4" s="8">
        <v>3</v>
      </c>
      <c r="L4" s="20" t="s">
        <v>67</v>
      </c>
      <c r="M4" s="21" t="s">
        <v>68</v>
      </c>
      <c r="O4" s="344">
        <v>2</v>
      </c>
      <c r="P4" s="8">
        <v>3</v>
      </c>
      <c r="Q4" s="20"/>
      <c r="R4" s="21"/>
    </row>
    <row r="5" spans="1:18" ht="13.5">
      <c r="A5" s="8">
        <v>4</v>
      </c>
      <c r="B5" s="20" t="s">
        <v>69</v>
      </c>
      <c r="C5" s="21" t="s">
        <v>70</v>
      </c>
      <c r="E5" s="344"/>
      <c r="F5" s="8">
        <v>4</v>
      </c>
      <c r="G5" s="20" t="s">
        <v>187</v>
      </c>
      <c r="H5" s="21" t="s">
        <v>53</v>
      </c>
      <c r="J5" s="344"/>
      <c r="K5" s="8">
        <v>4</v>
      </c>
      <c r="L5" s="20" t="s">
        <v>69</v>
      </c>
      <c r="M5" s="21" t="s">
        <v>70</v>
      </c>
      <c r="O5" s="344"/>
      <c r="P5" s="8">
        <v>4</v>
      </c>
      <c r="Q5" s="20"/>
      <c r="R5" s="21"/>
    </row>
    <row r="6" spans="1:18" ht="13.5">
      <c r="A6" s="8">
        <v>5</v>
      </c>
      <c r="B6" s="20" t="s">
        <v>71</v>
      </c>
      <c r="C6" s="21" t="s">
        <v>72</v>
      </c>
      <c r="E6" s="344">
        <v>3</v>
      </c>
      <c r="F6" s="8">
        <v>5</v>
      </c>
      <c r="G6" s="20" t="s">
        <v>188</v>
      </c>
      <c r="H6" s="23" t="s">
        <v>189</v>
      </c>
      <c r="J6" s="344">
        <v>3</v>
      </c>
      <c r="K6" s="8">
        <v>5</v>
      </c>
      <c r="L6" s="20" t="s">
        <v>71</v>
      </c>
      <c r="M6" s="21" t="s">
        <v>72</v>
      </c>
      <c r="O6" s="344">
        <v>3</v>
      </c>
      <c r="P6" s="8">
        <v>5</v>
      </c>
      <c r="Q6" s="20"/>
      <c r="R6" s="21"/>
    </row>
    <row r="7" spans="1:18" ht="13.5">
      <c r="A7" s="8">
        <v>6</v>
      </c>
      <c r="B7" s="20" t="s">
        <v>73</v>
      </c>
      <c r="C7" s="21" t="s">
        <v>72</v>
      </c>
      <c r="E7" s="344"/>
      <c r="F7" s="8">
        <v>6</v>
      </c>
      <c r="G7" s="20" t="s">
        <v>190</v>
      </c>
      <c r="H7" s="23" t="s">
        <v>189</v>
      </c>
      <c r="J7" s="344"/>
      <c r="K7" s="8">
        <v>6</v>
      </c>
      <c r="L7" s="20" t="s">
        <v>73</v>
      </c>
      <c r="M7" s="21" t="s">
        <v>72</v>
      </c>
      <c r="O7" s="344"/>
      <c r="P7" s="8">
        <v>6</v>
      </c>
      <c r="Q7" s="20"/>
      <c r="R7" s="21"/>
    </row>
    <row r="8" spans="1:18" ht="13.5">
      <c r="A8" s="8">
        <v>7</v>
      </c>
      <c r="B8" s="20" t="s">
        <v>74</v>
      </c>
      <c r="C8" s="21" t="s">
        <v>75</v>
      </c>
      <c r="E8" s="344">
        <v>4</v>
      </c>
      <c r="F8" s="8">
        <v>7</v>
      </c>
      <c r="G8" s="20"/>
      <c r="H8" s="21"/>
      <c r="J8" s="344">
        <v>4</v>
      </c>
      <c r="K8" s="8">
        <v>7</v>
      </c>
      <c r="L8" s="20" t="s">
        <v>74</v>
      </c>
      <c r="M8" s="21" t="s">
        <v>75</v>
      </c>
      <c r="O8" s="344">
        <v>4</v>
      </c>
      <c r="P8" s="8">
        <v>7</v>
      </c>
      <c r="Q8" s="20"/>
      <c r="R8" s="21"/>
    </row>
    <row r="9" spans="1:18" ht="13.5">
      <c r="A9" s="8">
        <v>8</v>
      </c>
      <c r="B9" s="20"/>
      <c r="C9" s="21"/>
      <c r="E9" s="344"/>
      <c r="F9" s="8">
        <v>8</v>
      </c>
      <c r="G9" s="20"/>
      <c r="H9" s="21"/>
      <c r="J9" s="344"/>
      <c r="K9" s="8">
        <v>8</v>
      </c>
      <c r="L9" s="20" t="s">
        <v>76</v>
      </c>
      <c r="M9" s="21" t="s">
        <v>75</v>
      </c>
      <c r="O9" s="344"/>
      <c r="P9" s="8">
        <v>8</v>
      </c>
      <c r="Q9" s="20"/>
      <c r="R9" s="21"/>
    </row>
    <row r="10" spans="1:18" ht="13.5">
      <c r="A10" s="8">
        <v>9</v>
      </c>
      <c r="B10" s="20"/>
      <c r="C10" s="21"/>
      <c r="E10" s="344">
        <v>5</v>
      </c>
      <c r="F10" s="8">
        <v>9</v>
      </c>
      <c r="G10" s="20"/>
      <c r="H10" s="21"/>
      <c r="J10" s="344">
        <v>5</v>
      </c>
      <c r="K10" s="8">
        <v>9</v>
      </c>
      <c r="L10" s="20" t="s">
        <v>77</v>
      </c>
      <c r="M10" s="21" t="s">
        <v>78</v>
      </c>
      <c r="O10" s="344">
        <v>5</v>
      </c>
      <c r="P10" s="8">
        <v>9</v>
      </c>
      <c r="Q10" s="20"/>
      <c r="R10" s="21"/>
    </row>
    <row r="11" spans="1:18" ht="13.5">
      <c r="A11" s="8">
        <v>10</v>
      </c>
      <c r="B11" s="20"/>
      <c r="C11" s="21"/>
      <c r="E11" s="344"/>
      <c r="F11" s="8">
        <v>10</v>
      </c>
      <c r="G11" s="20"/>
      <c r="H11" s="21"/>
      <c r="J11" s="344"/>
      <c r="K11" s="8">
        <v>10</v>
      </c>
      <c r="L11" s="20" t="s">
        <v>79</v>
      </c>
      <c r="M11" s="21" t="s">
        <v>78</v>
      </c>
      <c r="O11" s="344"/>
      <c r="P11" s="8">
        <v>10</v>
      </c>
      <c r="Q11" s="20"/>
      <c r="R11" s="21"/>
    </row>
    <row r="12" spans="1:18" ht="13.5">
      <c r="A12" s="8">
        <v>11</v>
      </c>
      <c r="B12" s="20"/>
      <c r="C12" s="21"/>
      <c r="E12" s="344">
        <v>6</v>
      </c>
      <c r="F12" s="8">
        <v>11</v>
      </c>
      <c r="G12" s="20"/>
      <c r="H12" s="23"/>
      <c r="J12" s="344">
        <v>6</v>
      </c>
      <c r="K12" s="8">
        <v>11</v>
      </c>
      <c r="L12" s="20" t="s">
        <v>80</v>
      </c>
      <c r="M12" s="21" t="s">
        <v>78</v>
      </c>
      <c r="O12" s="344">
        <v>6</v>
      </c>
      <c r="P12" s="8">
        <v>11</v>
      </c>
      <c r="Q12" s="20"/>
      <c r="R12" s="21"/>
    </row>
    <row r="13" spans="1:18" ht="13.5">
      <c r="A13" s="8">
        <v>12</v>
      </c>
      <c r="B13" s="20"/>
      <c r="C13" s="21"/>
      <c r="E13" s="344"/>
      <c r="F13" s="8">
        <v>12</v>
      </c>
      <c r="G13" s="20"/>
      <c r="H13" s="23"/>
      <c r="J13" s="344"/>
      <c r="K13" s="8">
        <v>12</v>
      </c>
      <c r="L13" s="20" t="s">
        <v>81</v>
      </c>
      <c r="M13" s="21" t="s">
        <v>78</v>
      </c>
      <c r="O13" s="344"/>
      <c r="P13" s="8">
        <v>12</v>
      </c>
      <c r="Q13" s="20"/>
      <c r="R13" s="21"/>
    </row>
    <row r="14" spans="1:18" ht="13.5">
      <c r="A14" s="8">
        <v>13</v>
      </c>
      <c r="B14" s="20"/>
      <c r="C14" s="21"/>
      <c r="E14" s="344">
        <v>7</v>
      </c>
      <c r="F14" s="8">
        <v>13</v>
      </c>
      <c r="G14" s="20"/>
      <c r="H14" s="23"/>
      <c r="J14" s="344">
        <v>7</v>
      </c>
      <c r="K14" s="8">
        <v>13</v>
      </c>
      <c r="L14" s="20"/>
      <c r="M14" s="21"/>
      <c r="O14" s="344">
        <v>7</v>
      </c>
      <c r="P14" s="8">
        <v>13</v>
      </c>
      <c r="Q14" s="20"/>
      <c r="R14" s="21"/>
    </row>
    <row r="15" spans="1:18" ht="13.5">
      <c r="A15" s="8">
        <v>14</v>
      </c>
      <c r="B15" s="20"/>
      <c r="C15" s="21"/>
      <c r="E15" s="344"/>
      <c r="F15" s="8">
        <v>14</v>
      </c>
      <c r="G15" s="20"/>
      <c r="H15" s="23"/>
      <c r="J15" s="344"/>
      <c r="K15" s="8">
        <v>14</v>
      </c>
      <c r="L15" s="20"/>
      <c r="M15" s="21"/>
      <c r="O15" s="344"/>
      <c r="P15" s="8">
        <v>14</v>
      </c>
      <c r="Q15" s="20"/>
      <c r="R15" s="21"/>
    </row>
    <row r="16" spans="1:18" ht="13.5">
      <c r="A16" s="8">
        <v>15</v>
      </c>
      <c r="B16" s="20"/>
      <c r="C16" s="21"/>
      <c r="E16" s="344">
        <v>8</v>
      </c>
      <c r="F16" s="8">
        <v>15</v>
      </c>
      <c r="G16" s="20"/>
      <c r="H16" s="23"/>
      <c r="J16" s="344">
        <v>8</v>
      </c>
      <c r="K16" s="8">
        <v>15</v>
      </c>
      <c r="L16" s="20"/>
      <c r="M16" s="23"/>
      <c r="O16" s="344">
        <v>8</v>
      </c>
      <c r="P16" s="8">
        <v>15</v>
      </c>
      <c r="Q16" s="20"/>
      <c r="R16" s="21"/>
    </row>
    <row r="17" spans="1:18" ht="13.5">
      <c r="A17" s="8">
        <v>16</v>
      </c>
      <c r="B17" s="20"/>
      <c r="C17" s="21"/>
      <c r="E17" s="344"/>
      <c r="F17" s="8">
        <v>16</v>
      </c>
      <c r="G17" s="20"/>
      <c r="H17" s="23"/>
      <c r="J17" s="344"/>
      <c r="K17" s="8">
        <v>16</v>
      </c>
      <c r="L17" s="20"/>
      <c r="M17" s="21"/>
      <c r="O17" s="344"/>
      <c r="P17" s="8">
        <v>16</v>
      </c>
      <c r="Q17" s="20"/>
      <c r="R17" s="21"/>
    </row>
    <row r="18" spans="1:18" ht="13.5">
      <c r="A18" s="8">
        <v>17</v>
      </c>
      <c r="B18" s="20"/>
      <c r="C18" s="21"/>
      <c r="E18" s="344">
        <v>9</v>
      </c>
      <c r="F18" s="8">
        <v>17</v>
      </c>
      <c r="G18" s="20"/>
      <c r="H18" s="23"/>
      <c r="J18" s="344">
        <v>9</v>
      </c>
      <c r="K18" s="8">
        <v>17</v>
      </c>
      <c r="L18" s="20"/>
      <c r="M18" s="21"/>
      <c r="O18" s="344">
        <v>9</v>
      </c>
      <c r="P18" s="8">
        <v>17</v>
      </c>
      <c r="Q18" s="20"/>
      <c r="R18" s="21"/>
    </row>
    <row r="19" spans="1:18" ht="13.5">
      <c r="A19" s="8">
        <v>18</v>
      </c>
      <c r="B19" s="20"/>
      <c r="C19" s="21"/>
      <c r="E19" s="344"/>
      <c r="F19" s="8">
        <v>18</v>
      </c>
      <c r="G19" s="20"/>
      <c r="H19" s="23"/>
      <c r="J19" s="344"/>
      <c r="K19" s="8">
        <v>18</v>
      </c>
      <c r="L19" s="20"/>
      <c r="M19" s="21"/>
      <c r="O19" s="344"/>
      <c r="P19" s="8">
        <v>18</v>
      </c>
      <c r="Q19" s="20"/>
      <c r="R19" s="21"/>
    </row>
    <row r="20" spans="1:18" ht="13.5">
      <c r="A20" s="8">
        <v>19</v>
      </c>
      <c r="B20" s="20"/>
      <c r="C20" s="21"/>
      <c r="E20" s="344">
        <v>10</v>
      </c>
      <c r="F20" s="8">
        <v>19</v>
      </c>
      <c r="G20" s="20"/>
      <c r="H20" s="23"/>
      <c r="J20" s="344">
        <v>10</v>
      </c>
      <c r="K20" s="8">
        <v>19</v>
      </c>
      <c r="L20" s="20"/>
      <c r="M20" s="21"/>
      <c r="O20" s="344">
        <v>10</v>
      </c>
      <c r="P20" s="8">
        <v>19</v>
      </c>
      <c r="Q20" s="20"/>
      <c r="R20" s="21"/>
    </row>
    <row r="21" spans="1:18" ht="13.5">
      <c r="A21" s="8">
        <v>20</v>
      </c>
      <c r="B21" s="20"/>
      <c r="C21" s="21"/>
      <c r="E21" s="344"/>
      <c r="F21" s="8">
        <v>20</v>
      </c>
      <c r="G21" s="20"/>
      <c r="H21" s="23"/>
      <c r="J21" s="344"/>
      <c r="K21" s="8">
        <v>20</v>
      </c>
      <c r="L21" s="20"/>
      <c r="M21" s="21"/>
      <c r="O21" s="344"/>
      <c r="P21" s="8">
        <v>20</v>
      </c>
      <c r="Q21" s="20"/>
      <c r="R21" s="21"/>
    </row>
    <row r="22" spans="1:13" ht="13.5">
      <c r="A22" s="8">
        <v>21</v>
      </c>
      <c r="B22" s="20"/>
      <c r="C22" s="21"/>
      <c r="G22" s="24"/>
      <c r="H22" s="25"/>
      <c r="J22" s="344">
        <v>11</v>
      </c>
      <c r="K22" s="8">
        <v>21</v>
      </c>
      <c r="L22" s="20"/>
      <c r="M22" s="21"/>
    </row>
    <row r="23" spans="1:13" ht="13.5">
      <c r="A23" s="8">
        <v>22</v>
      </c>
      <c r="B23" s="20"/>
      <c r="C23" s="21"/>
      <c r="G23" s="13"/>
      <c r="H23" s="27"/>
      <c r="J23" s="344"/>
      <c r="K23" s="8">
        <v>22</v>
      </c>
      <c r="L23" s="20"/>
      <c r="M23" s="21"/>
    </row>
    <row r="24" spans="1:13" ht="13.5">
      <c r="A24" s="8">
        <v>23</v>
      </c>
      <c r="B24" s="20"/>
      <c r="C24" s="21"/>
      <c r="G24" s="13"/>
      <c r="H24" s="27"/>
      <c r="J24" s="344">
        <v>12</v>
      </c>
      <c r="K24" s="8">
        <v>23</v>
      </c>
      <c r="L24" s="20"/>
      <c r="M24" s="21"/>
    </row>
    <row r="25" spans="1:13" ht="13.5">
      <c r="A25" s="8">
        <v>24</v>
      </c>
      <c r="B25" s="20"/>
      <c r="C25" s="21"/>
      <c r="G25" s="13"/>
      <c r="H25" s="27"/>
      <c r="J25" s="344"/>
      <c r="K25" s="8">
        <v>24</v>
      </c>
      <c r="L25" s="20"/>
      <c r="M25" s="21"/>
    </row>
    <row r="26" spans="1:13" ht="13.5">
      <c r="A26" s="8">
        <v>25</v>
      </c>
      <c r="B26" s="20"/>
      <c r="C26" s="21"/>
      <c r="G26" s="13"/>
      <c r="H26" s="27"/>
      <c r="J26" s="344">
        <v>13</v>
      </c>
      <c r="K26" s="8">
        <v>25</v>
      </c>
      <c r="L26" s="20"/>
      <c r="M26" s="21"/>
    </row>
    <row r="27" spans="1:13" ht="13.5">
      <c r="A27" s="8">
        <v>26</v>
      </c>
      <c r="B27" s="20"/>
      <c r="C27" s="21"/>
      <c r="G27" s="13"/>
      <c r="H27" s="27"/>
      <c r="J27" s="344"/>
      <c r="K27" s="8">
        <v>26</v>
      </c>
      <c r="L27" s="20"/>
      <c r="M27" s="21"/>
    </row>
    <row r="28" spans="1:13" ht="13.5">
      <c r="A28" s="8">
        <v>27</v>
      </c>
      <c r="B28" s="20"/>
      <c r="C28" s="21"/>
      <c r="G28" s="13"/>
      <c r="H28" s="27"/>
      <c r="J28" s="344">
        <v>14</v>
      </c>
      <c r="K28" s="8">
        <v>27</v>
      </c>
      <c r="L28" s="20"/>
      <c r="M28" s="21"/>
    </row>
    <row r="29" spans="1:13" ht="13.5">
      <c r="A29" s="8">
        <v>28</v>
      </c>
      <c r="B29" s="20"/>
      <c r="C29" s="21"/>
      <c r="G29" s="13"/>
      <c r="H29" s="27"/>
      <c r="J29" s="344"/>
      <c r="K29" s="8">
        <v>28</v>
      </c>
      <c r="L29" s="20"/>
      <c r="M29" s="21"/>
    </row>
    <row r="30" spans="1:13" ht="13.5">
      <c r="A30" s="8">
        <v>29</v>
      </c>
      <c r="B30" s="20"/>
      <c r="C30" s="21"/>
      <c r="G30" s="13"/>
      <c r="H30" s="27"/>
      <c r="J30" s="344">
        <v>15</v>
      </c>
      <c r="K30" s="8">
        <v>29</v>
      </c>
      <c r="L30" s="20"/>
      <c r="M30" s="21"/>
    </row>
    <row r="31" spans="1:13" ht="13.5">
      <c r="A31" s="8">
        <v>30</v>
      </c>
      <c r="B31" s="20"/>
      <c r="C31" s="21"/>
      <c r="G31" s="13"/>
      <c r="H31" s="27"/>
      <c r="J31" s="344"/>
      <c r="K31" s="8">
        <v>30</v>
      </c>
      <c r="L31" s="20"/>
      <c r="M31" s="21"/>
    </row>
    <row r="32" spans="10:13" ht="13.5">
      <c r="J32" s="344">
        <v>16</v>
      </c>
      <c r="K32" s="8">
        <v>31</v>
      </c>
      <c r="L32" s="20"/>
      <c r="M32" s="21"/>
    </row>
    <row r="33" spans="10:13" ht="13.5">
      <c r="J33" s="344"/>
      <c r="K33" s="8">
        <v>32</v>
      </c>
      <c r="L33" s="20"/>
      <c r="M33" s="21"/>
    </row>
    <row r="35" spans="1:18" s="15" customFormat="1" ht="18.75">
      <c r="A35" s="14" t="s">
        <v>5</v>
      </c>
      <c r="C35" s="16"/>
      <c r="E35" s="14" t="s">
        <v>6</v>
      </c>
      <c r="H35" s="17"/>
      <c r="J35" s="14" t="s">
        <v>7</v>
      </c>
      <c r="M35" s="18"/>
      <c r="O35" s="14" t="s">
        <v>8</v>
      </c>
      <c r="R35" s="19"/>
    </row>
    <row r="36" spans="1:18" ht="13.5">
      <c r="A36" s="8">
        <v>1</v>
      </c>
      <c r="B36" s="20"/>
      <c r="C36" s="21"/>
      <c r="E36" s="344">
        <v>1</v>
      </c>
      <c r="F36" s="8">
        <v>1</v>
      </c>
      <c r="G36" s="20"/>
      <c r="H36" s="23"/>
      <c r="J36" s="344">
        <v>1</v>
      </c>
      <c r="K36" s="8">
        <v>1</v>
      </c>
      <c r="L36" s="20" t="s">
        <v>82</v>
      </c>
      <c r="M36" s="21" t="s">
        <v>42</v>
      </c>
      <c r="O36" s="344">
        <v>1</v>
      </c>
      <c r="P36" s="8">
        <v>1</v>
      </c>
      <c r="Q36" s="20" t="s">
        <v>137</v>
      </c>
      <c r="R36" s="21" t="s">
        <v>42</v>
      </c>
    </row>
    <row r="37" spans="1:18" ht="13.5">
      <c r="A37" s="8">
        <v>2</v>
      </c>
      <c r="B37" s="20"/>
      <c r="C37" s="21"/>
      <c r="E37" s="344"/>
      <c r="F37" s="8">
        <v>2</v>
      </c>
      <c r="G37" s="20"/>
      <c r="H37" s="23"/>
      <c r="J37" s="344"/>
      <c r="K37" s="8">
        <v>2</v>
      </c>
      <c r="L37" s="20" t="s">
        <v>83</v>
      </c>
      <c r="M37" s="21" t="s">
        <v>42</v>
      </c>
      <c r="O37" s="344"/>
      <c r="P37" s="8">
        <v>2</v>
      </c>
      <c r="Q37" s="20" t="s">
        <v>138</v>
      </c>
      <c r="R37" s="21" t="s">
        <v>50</v>
      </c>
    </row>
    <row r="38" spans="1:18" ht="13.5">
      <c r="A38" s="8">
        <v>3</v>
      </c>
      <c r="B38" s="20"/>
      <c r="C38" s="21"/>
      <c r="E38" s="344">
        <v>2</v>
      </c>
      <c r="F38" s="8">
        <v>3</v>
      </c>
      <c r="G38" s="20"/>
      <c r="H38" s="21"/>
      <c r="J38" s="344">
        <v>2</v>
      </c>
      <c r="K38" s="8">
        <v>3</v>
      </c>
      <c r="L38" s="20" t="s">
        <v>84</v>
      </c>
      <c r="M38" s="21" t="s">
        <v>45</v>
      </c>
      <c r="O38" s="344">
        <v>2</v>
      </c>
      <c r="P38" s="8">
        <v>3</v>
      </c>
      <c r="Q38" s="20" t="s">
        <v>139</v>
      </c>
      <c r="R38" s="21" t="s">
        <v>50</v>
      </c>
    </row>
    <row r="39" spans="1:18" ht="13.5">
      <c r="A39" s="8">
        <v>4</v>
      </c>
      <c r="B39" s="20"/>
      <c r="C39" s="21"/>
      <c r="E39" s="344"/>
      <c r="F39" s="8">
        <v>4</v>
      </c>
      <c r="G39" s="20"/>
      <c r="H39" s="21"/>
      <c r="J39" s="344"/>
      <c r="K39" s="8">
        <v>4</v>
      </c>
      <c r="L39" s="20" t="s">
        <v>85</v>
      </c>
      <c r="M39" s="21" t="s">
        <v>45</v>
      </c>
      <c r="O39" s="344"/>
      <c r="P39" s="8">
        <v>4</v>
      </c>
      <c r="Q39" s="20" t="s">
        <v>49</v>
      </c>
      <c r="R39" s="21" t="s">
        <v>50</v>
      </c>
    </row>
    <row r="40" spans="1:18" ht="13.5">
      <c r="A40" s="8">
        <v>5</v>
      </c>
      <c r="B40" s="20"/>
      <c r="C40" s="21"/>
      <c r="E40" s="344">
        <v>3</v>
      </c>
      <c r="F40" s="8">
        <v>5</v>
      </c>
      <c r="G40" s="20"/>
      <c r="H40" s="23"/>
      <c r="J40" s="344">
        <v>3</v>
      </c>
      <c r="K40" s="8">
        <v>5</v>
      </c>
      <c r="L40" s="20" t="s">
        <v>86</v>
      </c>
      <c r="M40" s="21" t="s">
        <v>45</v>
      </c>
      <c r="O40" s="344">
        <v>3</v>
      </c>
      <c r="P40" s="8">
        <v>5</v>
      </c>
      <c r="Q40" s="20" t="s">
        <v>140</v>
      </c>
      <c r="R40" s="21" t="s">
        <v>141</v>
      </c>
    </row>
    <row r="41" spans="1:18" ht="13.5">
      <c r="A41" s="8">
        <v>6</v>
      </c>
      <c r="B41" s="8"/>
      <c r="C41" s="136"/>
      <c r="E41" s="344"/>
      <c r="F41" s="8">
        <v>6</v>
      </c>
      <c r="G41" s="20"/>
      <c r="H41" s="23"/>
      <c r="J41" s="344"/>
      <c r="K41" s="8">
        <v>6</v>
      </c>
      <c r="L41" s="20" t="s">
        <v>87</v>
      </c>
      <c r="M41" s="21" t="s">
        <v>45</v>
      </c>
      <c r="O41" s="344"/>
      <c r="P41" s="8">
        <v>6</v>
      </c>
      <c r="Q41" s="20" t="s">
        <v>142</v>
      </c>
      <c r="R41" s="21" t="s">
        <v>143</v>
      </c>
    </row>
    <row r="42" spans="1:18" ht="13.5">
      <c r="A42" s="8">
        <v>7</v>
      </c>
      <c r="B42" s="8"/>
      <c r="C42" s="136"/>
      <c r="E42" s="344">
        <v>4</v>
      </c>
      <c r="F42" s="8">
        <v>7</v>
      </c>
      <c r="G42" s="20"/>
      <c r="H42" s="23"/>
      <c r="J42" s="344">
        <v>4</v>
      </c>
      <c r="K42" s="8">
        <v>7</v>
      </c>
      <c r="L42" s="20" t="s">
        <v>88</v>
      </c>
      <c r="M42" s="21" t="s">
        <v>45</v>
      </c>
      <c r="O42" s="344">
        <v>4</v>
      </c>
      <c r="P42" s="8">
        <v>7</v>
      </c>
      <c r="Q42" s="20" t="s">
        <v>144</v>
      </c>
      <c r="R42" s="21" t="s">
        <v>145</v>
      </c>
    </row>
    <row r="43" spans="1:18" ht="13.5">
      <c r="A43" s="8">
        <v>8</v>
      </c>
      <c r="B43" s="20"/>
      <c r="C43" s="21"/>
      <c r="E43" s="344"/>
      <c r="F43" s="8">
        <v>8</v>
      </c>
      <c r="G43" s="20"/>
      <c r="H43" s="23"/>
      <c r="J43" s="344"/>
      <c r="K43" s="8">
        <v>8</v>
      </c>
      <c r="L43" s="20" t="s">
        <v>89</v>
      </c>
      <c r="M43" s="21" t="s">
        <v>45</v>
      </c>
      <c r="O43" s="344"/>
      <c r="P43" s="8">
        <v>8</v>
      </c>
      <c r="Q43" s="20" t="s">
        <v>146</v>
      </c>
      <c r="R43" s="21" t="s">
        <v>145</v>
      </c>
    </row>
    <row r="44" spans="1:18" ht="13.5">
      <c r="A44" s="8">
        <v>9</v>
      </c>
      <c r="B44" s="20"/>
      <c r="C44" s="21"/>
      <c r="E44" s="344">
        <v>5</v>
      </c>
      <c r="F44" s="8">
        <v>9</v>
      </c>
      <c r="G44" s="20"/>
      <c r="H44" s="23"/>
      <c r="J44" s="344">
        <v>5</v>
      </c>
      <c r="K44" s="8">
        <v>9</v>
      </c>
      <c r="L44" s="20" t="s">
        <v>90</v>
      </c>
      <c r="M44" s="21" t="s">
        <v>91</v>
      </c>
      <c r="O44" s="344">
        <v>5</v>
      </c>
      <c r="P44" s="8">
        <v>9</v>
      </c>
      <c r="Q44" s="20" t="s">
        <v>147</v>
      </c>
      <c r="R44" s="21" t="s">
        <v>51</v>
      </c>
    </row>
    <row r="45" spans="1:18" ht="13.5">
      <c r="A45" s="8">
        <v>10</v>
      </c>
      <c r="B45" s="20"/>
      <c r="C45" s="21"/>
      <c r="E45" s="344"/>
      <c r="F45" s="8">
        <v>10</v>
      </c>
      <c r="G45" s="20"/>
      <c r="H45" s="23"/>
      <c r="J45" s="344"/>
      <c r="K45" s="8">
        <v>10</v>
      </c>
      <c r="L45" s="20" t="s">
        <v>92</v>
      </c>
      <c r="M45" s="21" t="s">
        <v>93</v>
      </c>
      <c r="O45" s="344"/>
      <c r="P45" s="8">
        <v>10</v>
      </c>
      <c r="Q45" s="20" t="s">
        <v>148</v>
      </c>
      <c r="R45" s="21" t="s">
        <v>149</v>
      </c>
    </row>
    <row r="46" spans="1:18" ht="13.5">
      <c r="A46" s="8">
        <v>11</v>
      </c>
      <c r="B46" s="20"/>
      <c r="C46" s="21"/>
      <c r="E46" s="344">
        <v>6</v>
      </c>
      <c r="F46" s="8">
        <v>11</v>
      </c>
      <c r="G46" s="20"/>
      <c r="H46" s="21"/>
      <c r="J46" s="344">
        <v>6</v>
      </c>
      <c r="K46" s="8">
        <v>11</v>
      </c>
      <c r="L46" s="20" t="s">
        <v>94</v>
      </c>
      <c r="M46" s="21" t="s">
        <v>95</v>
      </c>
      <c r="O46" s="344">
        <v>6</v>
      </c>
      <c r="P46" s="8">
        <v>11</v>
      </c>
      <c r="Q46" s="20" t="s">
        <v>150</v>
      </c>
      <c r="R46" s="21" t="s">
        <v>44</v>
      </c>
    </row>
    <row r="47" spans="1:18" ht="13.5">
      <c r="A47" s="8">
        <v>12</v>
      </c>
      <c r="B47" s="28"/>
      <c r="C47" s="21"/>
      <c r="E47" s="344"/>
      <c r="F47" s="8">
        <v>12</v>
      </c>
      <c r="G47" s="20"/>
      <c r="H47" s="21"/>
      <c r="J47" s="344"/>
      <c r="K47" s="8">
        <v>12</v>
      </c>
      <c r="L47" s="20" t="s">
        <v>96</v>
      </c>
      <c r="M47" s="21" t="s">
        <v>46</v>
      </c>
      <c r="O47" s="344"/>
      <c r="P47" s="8">
        <v>12</v>
      </c>
      <c r="Q47" s="20" t="s">
        <v>151</v>
      </c>
      <c r="R47" s="21" t="s">
        <v>44</v>
      </c>
    </row>
    <row r="48" spans="1:18" ht="13.5">
      <c r="A48" s="8">
        <v>13</v>
      </c>
      <c r="B48" s="20"/>
      <c r="C48" s="21"/>
      <c r="E48" s="344">
        <v>7</v>
      </c>
      <c r="F48" s="8">
        <v>13</v>
      </c>
      <c r="G48" s="20"/>
      <c r="H48" s="21"/>
      <c r="J48" s="344">
        <v>7</v>
      </c>
      <c r="K48" s="8">
        <v>13</v>
      </c>
      <c r="L48" s="20" t="s">
        <v>97</v>
      </c>
      <c r="M48" s="21" t="s">
        <v>46</v>
      </c>
      <c r="O48" s="344">
        <v>7</v>
      </c>
      <c r="P48" s="8">
        <v>13</v>
      </c>
      <c r="Q48" s="20" t="s">
        <v>152</v>
      </c>
      <c r="R48" s="21" t="s">
        <v>153</v>
      </c>
    </row>
    <row r="49" spans="1:18" ht="13.5">
      <c r="A49" s="8">
        <v>14</v>
      </c>
      <c r="B49" s="28"/>
      <c r="C49" s="21"/>
      <c r="E49" s="344"/>
      <c r="F49" s="8">
        <v>14</v>
      </c>
      <c r="G49" s="20"/>
      <c r="H49" s="21"/>
      <c r="J49" s="344"/>
      <c r="K49" s="8">
        <v>14</v>
      </c>
      <c r="L49" s="20" t="s">
        <v>98</v>
      </c>
      <c r="M49" s="21" t="s">
        <v>43</v>
      </c>
      <c r="O49" s="344"/>
      <c r="P49" s="8">
        <v>14</v>
      </c>
      <c r="Q49" s="20" t="s">
        <v>154</v>
      </c>
      <c r="R49" s="21" t="s">
        <v>42</v>
      </c>
    </row>
    <row r="50" spans="1:18" ht="13.5">
      <c r="A50" s="8">
        <v>15</v>
      </c>
      <c r="B50" s="20"/>
      <c r="C50" s="21"/>
      <c r="E50" s="344">
        <v>8</v>
      </c>
      <c r="F50" s="8">
        <v>15</v>
      </c>
      <c r="G50" s="28"/>
      <c r="H50" s="23"/>
      <c r="J50" s="344">
        <v>8</v>
      </c>
      <c r="K50" s="8">
        <v>15</v>
      </c>
      <c r="L50" s="20" t="s">
        <v>99</v>
      </c>
      <c r="M50" s="23" t="s">
        <v>100</v>
      </c>
      <c r="O50" s="344">
        <v>8</v>
      </c>
      <c r="P50" s="8">
        <v>15</v>
      </c>
      <c r="Q50" s="20" t="s">
        <v>155</v>
      </c>
      <c r="R50" s="21" t="s">
        <v>156</v>
      </c>
    </row>
    <row r="51" spans="1:18" ht="13.5">
      <c r="A51" s="8">
        <v>16</v>
      </c>
      <c r="B51" s="20"/>
      <c r="C51" s="21"/>
      <c r="E51" s="344"/>
      <c r="F51" s="8">
        <v>16</v>
      </c>
      <c r="G51" s="20"/>
      <c r="H51" s="23"/>
      <c r="J51" s="344"/>
      <c r="K51" s="8">
        <v>16</v>
      </c>
      <c r="L51" s="20" t="s">
        <v>101</v>
      </c>
      <c r="M51" s="23" t="s">
        <v>102</v>
      </c>
      <c r="O51" s="344"/>
      <c r="P51" s="8">
        <v>16</v>
      </c>
      <c r="Q51" s="20" t="s">
        <v>157</v>
      </c>
      <c r="R51" s="21" t="s">
        <v>149</v>
      </c>
    </row>
    <row r="52" spans="1:18" ht="13.5">
      <c r="A52" s="8">
        <v>17</v>
      </c>
      <c r="B52" s="20"/>
      <c r="C52" s="21"/>
      <c r="E52" s="344">
        <v>9</v>
      </c>
      <c r="F52" s="8">
        <v>17</v>
      </c>
      <c r="G52" s="20"/>
      <c r="H52" s="23"/>
      <c r="J52" s="344">
        <v>9</v>
      </c>
      <c r="K52" s="8">
        <v>17</v>
      </c>
      <c r="L52" s="20" t="s">
        <v>103</v>
      </c>
      <c r="M52" s="21" t="s">
        <v>104</v>
      </c>
      <c r="O52" s="344">
        <v>9</v>
      </c>
      <c r="P52" s="8">
        <v>17</v>
      </c>
      <c r="Q52" s="20"/>
      <c r="R52" s="21"/>
    </row>
    <row r="53" spans="1:18" ht="13.5">
      <c r="A53" s="8">
        <v>18</v>
      </c>
      <c r="B53" s="20"/>
      <c r="C53" s="21"/>
      <c r="E53" s="344"/>
      <c r="F53" s="8">
        <v>18</v>
      </c>
      <c r="G53" s="20"/>
      <c r="H53" s="23"/>
      <c r="J53" s="344"/>
      <c r="K53" s="8">
        <v>18</v>
      </c>
      <c r="L53" s="20" t="s">
        <v>105</v>
      </c>
      <c r="M53" s="21" t="s">
        <v>106</v>
      </c>
      <c r="O53" s="344"/>
      <c r="P53" s="8">
        <v>18</v>
      </c>
      <c r="Q53" s="20"/>
      <c r="R53" s="21"/>
    </row>
    <row r="54" spans="1:18" ht="13.5">
      <c r="A54" s="8">
        <v>19</v>
      </c>
      <c r="B54" s="20"/>
      <c r="C54" s="21"/>
      <c r="E54" s="344">
        <v>10</v>
      </c>
      <c r="F54" s="8">
        <v>19</v>
      </c>
      <c r="G54" s="20"/>
      <c r="H54" s="23"/>
      <c r="J54" s="344">
        <v>10</v>
      </c>
      <c r="K54" s="8">
        <v>19</v>
      </c>
      <c r="L54" s="20" t="s">
        <v>107</v>
      </c>
      <c r="M54" s="21" t="s">
        <v>47</v>
      </c>
      <c r="O54" s="344">
        <v>10</v>
      </c>
      <c r="P54" s="8">
        <v>19</v>
      </c>
      <c r="Q54" s="20"/>
      <c r="R54" s="21"/>
    </row>
    <row r="55" spans="1:18" ht="13.5">
      <c r="A55" s="8">
        <v>20</v>
      </c>
      <c r="B55" s="20"/>
      <c r="C55" s="21"/>
      <c r="E55" s="344"/>
      <c r="F55" s="8">
        <v>20</v>
      </c>
      <c r="G55" s="20"/>
      <c r="H55" s="23"/>
      <c r="J55" s="344"/>
      <c r="K55" s="8">
        <v>20</v>
      </c>
      <c r="L55" s="20" t="s">
        <v>108</v>
      </c>
      <c r="M55" s="21" t="s">
        <v>47</v>
      </c>
      <c r="O55" s="344"/>
      <c r="P55" s="8">
        <v>20</v>
      </c>
      <c r="Q55" s="20"/>
      <c r="R55" s="21"/>
    </row>
    <row r="56" spans="1:18" ht="13.5">
      <c r="A56" s="8">
        <v>21</v>
      </c>
      <c r="B56" s="8"/>
      <c r="C56" s="21"/>
      <c r="E56" s="344">
        <v>11</v>
      </c>
      <c r="F56" s="8">
        <v>21</v>
      </c>
      <c r="G56" s="20"/>
      <c r="H56" s="21"/>
      <c r="J56" s="344">
        <v>11</v>
      </c>
      <c r="K56" s="8">
        <v>21</v>
      </c>
      <c r="L56" s="20" t="s">
        <v>109</v>
      </c>
      <c r="M56" s="21" t="s">
        <v>47</v>
      </c>
      <c r="O56" s="344">
        <v>11</v>
      </c>
      <c r="P56" s="8">
        <v>21</v>
      </c>
      <c r="Q56" s="20"/>
      <c r="R56" s="21"/>
    </row>
    <row r="57" spans="1:18" ht="13.5">
      <c r="A57" s="8">
        <v>22</v>
      </c>
      <c r="B57" s="8"/>
      <c r="C57" s="21"/>
      <c r="E57" s="344"/>
      <c r="F57" s="8">
        <v>22</v>
      </c>
      <c r="G57" s="20"/>
      <c r="H57" s="21"/>
      <c r="J57" s="344"/>
      <c r="K57" s="8">
        <v>22</v>
      </c>
      <c r="L57" s="20" t="s">
        <v>110</v>
      </c>
      <c r="M57" s="21" t="s">
        <v>47</v>
      </c>
      <c r="O57" s="344"/>
      <c r="P57" s="8">
        <v>22</v>
      </c>
      <c r="Q57" s="20"/>
      <c r="R57" s="21"/>
    </row>
    <row r="58" spans="1:18" ht="13.5">
      <c r="A58" s="8">
        <v>23</v>
      </c>
      <c r="B58" s="8"/>
      <c r="C58" s="21"/>
      <c r="E58" s="344">
        <v>12</v>
      </c>
      <c r="F58" s="8">
        <v>23</v>
      </c>
      <c r="G58" s="20"/>
      <c r="H58" s="23"/>
      <c r="J58" s="344">
        <v>12</v>
      </c>
      <c r="K58" s="8">
        <v>23</v>
      </c>
      <c r="L58" s="20" t="s">
        <v>111</v>
      </c>
      <c r="M58" s="21" t="s">
        <v>47</v>
      </c>
      <c r="O58" s="344">
        <v>12</v>
      </c>
      <c r="P58" s="8">
        <v>23</v>
      </c>
      <c r="Q58" s="20"/>
      <c r="R58" s="21"/>
    </row>
    <row r="59" spans="1:18" ht="13.5">
      <c r="A59" s="8">
        <v>24</v>
      </c>
      <c r="B59" s="8"/>
      <c r="C59" s="21"/>
      <c r="E59" s="344"/>
      <c r="F59" s="8">
        <v>24</v>
      </c>
      <c r="G59" s="20"/>
      <c r="H59" s="23"/>
      <c r="J59" s="344"/>
      <c r="K59" s="8">
        <v>24</v>
      </c>
      <c r="L59" s="20" t="s">
        <v>112</v>
      </c>
      <c r="M59" s="21" t="s">
        <v>47</v>
      </c>
      <c r="O59" s="344"/>
      <c r="P59" s="8">
        <v>24</v>
      </c>
      <c r="Q59" s="20"/>
      <c r="R59" s="21"/>
    </row>
    <row r="60" spans="1:18" ht="13.5">
      <c r="A60" s="8">
        <v>25</v>
      </c>
      <c r="B60" s="8"/>
      <c r="C60" s="21"/>
      <c r="E60" s="344">
        <v>13</v>
      </c>
      <c r="F60" s="8">
        <v>25</v>
      </c>
      <c r="G60" s="20"/>
      <c r="H60" s="23"/>
      <c r="J60" s="344">
        <v>13</v>
      </c>
      <c r="K60" s="8">
        <v>25</v>
      </c>
      <c r="L60" s="20" t="s">
        <v>113</v>
      </c>
      <c r="M60" s="21" t="s">
        <v>47</v>
      </c>
      <c r="O60" s="344">
        <v>13</v>
      </c>
      <c r="P60" s="8">
        <v>25</v>
      </c>
      <c r="Q60" s="20"/>
      <c r="R60" s="21"/>
    </row>
    <row r="61" spans="1:18" ht="13.5">
      <c r="A61" s="8">
        <v>26</v>
      </c>
      <c r="B61" s="8"/>
      <c r="C61" s="21"/>
      <c r="E61" s="344"/>
      <c r="F61" s="8">
        <v>26</v>
      </c>
      <c r="G61" s="20"/>
      <c r="H61" s="23"/>
      <c r="J61" s="344"/>
      <c r="K61" s="8">
        <v>26</v>
      </c>
      <c r="L61" s="20" t="s">
        <v>114</v>
      </c>
      <c r="M61" s="21" t="s">
        <v>47</v>
      </c>
      <c r="O61" s="344"/>
      <c r="P61" s="8">
        <v>26</v>
      </c>
      <c r="Q61" s="20"/>
      <c r="R61" s="21"/>
    </row>
    <row r="62" spans="1:18" ht="13.5">
      <c r="A62" s="8">
        <v>27</v>
      </c>
      <c r="B62" s="8"/>
      <c r="C62" s="21"/>
      <c r="E62" s="344">
        <v>14</v>
      </c>
      <c r="F62" s="8">
        <v>27</v>
      </c>
      <c r="G62" s="20"/>
      <c r="H62" s="23"/>
      <c r="J62" s="344">
        <v>14</v>
      </c>
      <c r="K62" s="8">
        <v>27</v>
      </c>
      <c r="L62" s="20" t="s">
        <v>115</v>
      </c>
      <c r="M62" s="21" t="s">
        <v>47</v>
      </c>
      <c r="O62" s="344">
        <v>14</v>
      </c>
      <c r="P62" s="8">
        <v>27</v>
      </c>
      <c r="Q62" s="20"/>
      <c r="R62" s="21"/>
    </row>
    <row r="63" spans="1:18" ht="13.5">
      <c r="A63" s="8">
        <v>28</v>
      </c>
      <c r="B63" s="8"/>
      <c r="C63" s="21"/>
      <c r="E63" s="344"/>
      <c r="F63" s="8">
        <v>28</v>
      </c>
      <c r="G63" s="20"/>
      <c r="H63" s="23"/>
      <c r="J63" s="344"/>
      <c r="K63" s="8">
        <v>28</v>
      </c>
      <c r="L63" s="20" t="s">
        <v>116</v>
      </c>
      <c r="M63" s="21" t="s">
        <v>47</v>
      </c>
      <c r="O63" s="344"/>
      <c r="P63" s="8">
        <v>28</v>
      </c>
      <c r="Q63" s="20"/>
      <c r="R63" s="21"/>
    </row>
    <row r="64" spans="1:18" ht="13.5">
      <c r="A64" s="8">
        <v>29</v>
      </c>
      <c r="B64" s="8"/>
      <c r="C64" s="21"/>
      <c r="E64" s="344">
        <v>15</v>
      </c>
      <c r="F64" s="8">
        <v>29</v>
      </c>
      <c r="G64" s="20"/>
      <c r="H64" s="23"/>
      <c r="J64" s="344">
        <v>15</v>
      </c>
      <c r="K64" s="8">
        <v>29</v>
      </c>
      <c r="L64" s="20" t="s">
        <v>117</v>
      </c>
      <c r="M64" s="21" t="s">
        <v>48</v>
      </c>
      <c r="O64" s="344">
        <v>15</v>
      </c>
      <c r="P64" s="8">
        <v>29</v>
      </c>
      <c r="Q64" s="20"/>
      <c r="R64" s="21"/>
    </row>
    <row r="65" spans="1:18" ht="13.5">
      <c r="A65" s="8">
        <v>30</v>
      </c>
      <c r="B65" s="8"/>
      <c r="C65" s="21"/>
      <c r="E65" s="344"/>
      <c r="F65" s="8">
        <v>30</v>
      </c>
      <c r="G65" s="20"/>
      <c r="H65" s="23"/>
      <c r="J65" s="344"/>
      <c r="K65" s="8">
        <v>30</v>
      </c>
      <c r="L65" s="20" t="s">
        <v>118</v>
      </c>
      <c r="M65" s="21" t="s">
        <v>48</v>
      </c>
      <c r="O65" s="344"/>
      <c r="P65" s="8">
        <v>30</v>
      </c>
      <c r="Q65" s="20"/>
      <c r="R65" s="21"/>
    </row>
    <row r="66" spans="5:18" ht="13.5">
      <c r="E66" s="344">
        <v>16</v>
      </c>
      <c r="F66" s="8">
        <v>31</v>
      </c>
      <c r="G66" s="20"/>
      <c r="H66" s="23"/>
      <c r="J66" s="344">
        <v>16</v>
      </c>
      <c r="K66" s="8">
        <v>31</v>
      </c>
      <c r="L66" s="20" t="s">
        <v>119</v>
      </c>
      <c r="M66" s="21" t="s">
        <v>120</v>
      </c>
      <c r="O66" s="344">
        <v>16</v>
      </c>
      <c r="P66" s="8">
        <v>31</v>
      </c>
      <c r="Q66" s="20"/>
      <c r="R66" s="21"/>
    </row>
    <row r="67" spans="5:18" ht="13.5">
      <c r="E67" s="344"/>
      <c r="F67" s="8">
        <v>32</v>
      </c>
      <c r="G67" s="20"/>
      <c r="H67" s="23"/>
      <c r="J67" s="344"/>
      <c r="K67" s="8">
        <v>32</v>
      </c>
      <c r="L67" s="20" t="s">
        <v>121</v>
      </c>
      <c r="M67" s="21" t="s">
        <v>120</v>
      </c>
      <c r="O67" s="344"/>
      <c r="P67" s="8">
        <v>32</v>
      </c>
      <c r="Q67" s="20"/>
      <c r="R67" s="21"/>
    </row>
    <row r="68" spans="5:18" ht="13.5">
      <c r="E68" s="344">
        <v>17</v>
      </c>
      <c r="F68" s="8">
        <v>33</v>
      </c>
      <c r="G68" s="20"/>
      <c r="H68" s="21"/>
      <c r="J68" s="344">
        <v>17</v>
      </c>
      <c r="K68" s="8">
        <v>33</v>
      </c>
      <c r="L68" s="20" t="s">
        <v>122</v>
      </c>
      <c r="M68" s="21" t="s">
        <v>123</v>
      </c>
      <c r="O68" s="344">
        <v>17</v>
      </c>
      <c r="P68" s="8">
        <v>33</v>
      </c>
      <c r="Q68" s="20"/>
      <c r="R68" s="21"/>
    </row>
    <row r="69" spans="5:18" ht="13.5">
      <c r="E69" s="344"/>
      <c r="F69" s="8">
        <v>34</v>
      </c>
      <c r="G69" s="20"/>
      <c r="H69" s="21"/>
      <c r="J69" s="344"/>
      <c r="K69" s="8">
        <v>34</v>
      </c>
      <c r="L69" s="20" t="s">
        <v>124</v>
      </c>
      <c r="M69" s="21" t="s">
        <v>125</v>
      </c>
      <c r="O69" s="344"/>
      <c r="P69" s="8">
        <v>34</v>
      </c>
      <c r="Q69" s="20"/>
      <c r="R69" s="21"/>
    </row>
    <row r="70" spans="5:18" ht="13.5">
      <c r="E70" s="344">
        <v>18</v>
      </c>
      <c r="F70" s="8">
        <v>35</v>
      </c>
      <c r="G70" s="20"/>
      <c r="H70" s="23"/>
      <c r="J70" s="344">
        <v>18</v>
      </c>
      <c r="K70" s="8">
        <v>35</v>
      </c>
      <c r="L70" s="20" t="s">
        <v>126</v>
      </c>
      <c r="M70" s="21" t="s">
        <v>127</v>
      </c>
      <c r="O70" s="344">
        <v>18</v>
      </c>
      <c r="P70" s="8">
        <v>35</v>
      </c>
      <c r="Q70" s="20"/>
      <c r="R70" s="21"/>
    </row>
    <row r="71" spans="5:18" ht="13.5">
      <c r="E71" s="344"/>
      <c r="F71" s="8">
        <v>36</v>
      </c>
      <c r="G71" s="20"/>
      <c r="H71" s="23"/>
      <c r="J71" s="344"/>
      <c r="K71" s="8">
        <v>36</v>
      </c>
      <c r="L71" s="20" t="s">
        <v>128</v>
      </c>
      <c r="M71" s="21" t="s">
        <v>127</v>
      </c>
      <c r="O71" s="344"/>
      <c r="P71" s="8">
        <v>36</v>
      </c>
      <c r="Q71" s="20"/>
      <c r="R71" s="21"/>
    </row>
    <row r="72" spans="5:18" ht="13.5">
      <c r="E72" s="344">
        <v>19</v>
      </c>
      <c r="F72" s="8">
        <v>37</v>
      </c>
      <c r="G72" s="20"/>
      <c r="H72" s="23"/>
      <c r="J72" s="344">
        <v>19</v>
      </c>
      <c r="K72" s="8">
        <v>37</v>
      </c>
      <c r="L72" s="20" t="s">
        <v>129</v>
      </c>
      <c r="M72" s="21" t="s">
        <v>52</v>
      </c>
      <c r="O72" s="344">
        <v>19</v>
      </c>
      <c r="P72" s="8">
        <v>37</v>
      </c>
      <c r="Q72" s="20"/>
      <c r="R72" s="21"/>
    </row>
    <row r="73" spans="5:18" ht="13.5">
      <c r="E73" s="344"/>
      <c r="F73" s="8">
        <v>38</v>
      </c>
      <c r="G73" s="20"/>
      <c r="H73" s="23"/>
      <c r="J73" s="344"/>
      <c r="K73" s="8">
        <v>38</v>
      </c>
      <c r="L73" s="20" t="s">
        <v>130</v>
      </c>
      <c r="M73" s="21" t="s">
        <v>52</v>
      </c>
      <c r="O73" s="344"/>
      <c r="P73" s="8">
        <v>38</v>
      </c>
      <c r="Q73" s="20"/>
      <c r="R73" s="21"/>
    </row>
    <row r="74" spans="5:18" ht="13.5">
      <c r="E74" s="344">
        <v>20</v>
      </c>
      <c r="F74" s="8">
        <v>39</v>
      </c>
      <c r="G74" s="20"/>
      <c r="H74" s="23"/>
      <c r="J74" s="344">
        <v>20</v>
      </c>
      <c r="K74" s="8">
        <v>39</v>
      </c>
      <c r="L74" s="20" t="s">
        <v>131</v>
      </c>
      <c r="M74" s="21" t="s">
        <v>43</v>
      </c>
      <c r="O74" s="344">
        <v>20</v>
      </c>
      <c r="P74" s="8">
        <v>39</v>
      </c>
      <c r="Q74" s="20"/>
      <c r="R74" s="21"/>
    </row>
    <row r="75" spans="5:18" ht="13.5">
      <c r="E75" s="344"/>
      <c r="F75" s="8">
        <v>40</v>
      </c>
      <c r="G75" s="20"/>
      <c r="H75" s="23"/>
      <c r="J75" s="344"/>
      <c r="K75" s="8">
        <v>40</v>
      </c>
      <c r="L75" s="20" t="s">
        <v>132</v>
      </c>
      <c r="M75" s="21" t="s">
        <v>43</v>
      </c>
      <c r="O75" s="344"/>
      <c r="P75" s="8">
        <v>40</v>
      </c>
      <c r="Q75" s="20"/>
      <c r="R75" s="21"/>
    </row>
    <row r="76" spans="5:18" ht="13.5">
      <c r="E76" s="344">
        <v>21</v>
      </c>
      <c r="F76" s="8">
        <v>41</v>
      </c>
      <c r="G76" s="20"/>
      <c r="H76" s="23"/>
      <c r="J76" s="344">
        <v>21</v>
      </c>
      <c r="K76" s="8">
        <v>41</v>
      </c>
      <c r="L76" s="20" t="s">
        <v>133</v>
      </c>
      <c r="M76" s="21" t="s">
        <v>134</v>
      </c>
      <c r="O76" s="344">
        <v>21</v>
      </c>
      <c r="P76" s="8">
        <v>41</v>
      </c>
      <c r="Q76" s="20"/>
      <c r="R76" s="21"/>
    </row>
    <row r="77" spans="5:18" ht="13.5">
      <c r="E77" s="344"/>
      <c r="F77" s="8">
        <v>42</v>
      </c>
      <c r="G77" s="20"/>
      <c r="H77" s="23"/>
      <c r="J77" s="344"/>
      <c r="K77" s="8">
        <v>42</v>
      </c>
      <c r="L77" s="20" t="s">
        <v>135</v>
      </c>
      <c r="M77" s="21" t="s">
        <v>136</v>
      </c>
      <c r="O77" s="344"/>
      <c r="P77" s="8">
        <v>42</v>
      </c>
      <c r="Q77" s="20"/>
      <c r="R77" s="21"/>
    </row>
    <row r="78" spans="5:18" ht="13.5">
      <c r="E78" s="344">
        <v>22</v>
      </c>
      <c r="F78" s="8">
        <v>43</v>
      </c>
      <c r="G78" s="20"/>
      <c r="H78" s="23"/>
      <c r="J78" s="344">
        <v>22</v>
      </c>
      <c r="K78" s="8">
        <v>43</v>
      </c>
      <c r="L78" s="20"/>
      <c r="M78" s="21"/>
      <c r="O78" s="344">
        <v>22</v>
      </c>
      <c r="P78" s="8">
        <v>43</v>
      </c>
      <c r="Q78" s="20"/>
      <c r="R78" s="21"/>
    </row>
    <row r="79" spans="5:18" ht="13.5">
      <c r="E79" s="344"/>
      <c r="F79" s="8">
        <v>44</v>
      </c>
      <c r="G79" s="20"/>
      <c r="H79" s="23"/>
      <c r="J79" s="344"/>
      <c r="K79" s="8">
        <v>44</v>
      </c>
      <c r="L79" s="20"/>
      <c r="M79" s="21"/>
      <c r="O79" s="344"/>
      <c r="P79" s="8">
        <v>44</v>
      </c>
      <c r="Q79" s="20"/>
      <c r="R79" s="21"/>
    </row>
    <row r="80" spans="5:18" ht="13.5">
      <c r="E80" s="344">
        <v>23</v>
      </c>
      <c r="F80" s="8">
        <v>45</v>
      </c>
      <c r="G80" s="20"/>
      <c r="H80" s="23"/>
      <c r="J80" s="344">
        <v>23</v>
      </c>
      <c r="K80" s="8">
        <v>45</v>
      </c>
      <c r="L80" s="20"/>
      <c r="M80" s="21"/>
      <c r="O80" s="344">
        <v>23</v>
      </c>
      <c r="P80" s="8">
        <v>45</v>
      </c>
      <c r="Q80" s="20"/>
      <c r="R80" s="21"/>
    </row>
    <row r="81" spans="5:18" ht="13.5">
      <c r="E81" s="344"/>
      <c r="F81" s="8">
        <v>46</v>
      </c>
      <c r="G81" s="20"/>
      <c r="H81" s="23"/>
      <c r="J81" s="344"/>
      <c r="K81" s="8">
        <v>46</v>
      </c>
      <c r="L81" s="20"/>
      <c r="M81" s="21"/>
      <c r="O81" s="344"/>
      <c r="P81" s="8">
        <v>46</v>
      </c>
      <c r="Q81" s="20"/>
      <c r="R81" s="21"/>
    </row>
    <row r="82" spans="5:18" ht="13.5">
      <c r="E82" s="344">
        <v>24</v>
      </c>
      <c r="F82" s="8">
        <v>47</v>
      </c>
      <c r="G82" s="20"/>
      <c r="H82" s="23"/>
      <c r="J82" s="344">
        <v>24</v>
      </c>
      <c r="K82" s="8">
        <v>47</v>
      </c>
      <c r="L82" s="20"/>
      <c r="M82" s="21"/>
      <c r="O82" s="344">
        <v>24</v>
      </c>
      <c r="P82" s="8">
        <v>47</v>
      </c>
      <c r="Q82" s="20"/>
      <c r="R82" s="21"/>
    </row>
    <row r="83" spans="5:18" ht="13.5">
      <c r="E83" s="344"/>
      <c r="F83" s="8">
        <v>48</v>
      </c>
      <c r="G83" s="20"/>
      <c r="H83" s="23"/>
      <c r="J83" s="344"/>
      <c r="K83" s="8">
        <v>48</v>
      </c>
      <c r="L83" s="20"/>
      <c r="M83" s="21"/>
      <c r="O83" s="344"/>
      <c r="P83" s="8">
        <v>48</v>
      </c>
      <c r="Q83" s="20"/>
      <c r="R83" s="21"/>
    </row>
    <row r="84" spans="5:18" ht="13.5">
      <c r="E84" s="344">
        <v>25</v>
      </c>
      <c r="F84" s="8">
        <v>49</v>
      </c>
      <c r="G84" s="20"/>
      <c r="H84" s="23"/>
      <c r="J84" s="344">
        <v>25</v>
      </c>
      <c r="K84" s="8">
        <v>49</v>
      </c>
      <c r="L84" s="20"/>
      <c r="M84" s="21"/>
      <c r="O84" s="344">
        <v>25</v>
      </c>
      <c r="P84" s="8">
        <v>49</v>
      </c>
      <c r="Q84" s="20"/>
      <c r="R84" s="21"/>
    </row>
    <row r="85" spans="5:18" ht="13.5">
      <c r="E85" s="344"/>
      <c r="F85" s="8">
        <v>50</v>
      </c>
      <c r="G85" s="20"/>
      <c r="H85" s="23"/>
      <c r="J85" s="344"/>
      <c r="K85" s="8">
        <v>50</v>
      </c>
      <c r="L85" s="20"/>
      <c r="M85" s="21"/>
      <c r="O85" s="344"/>
      <c r="P85" s="8">
        <v>50</v>
      </c>
      <c r="Q85" s="20"/>
      <c r="R85" s="21"/>
    </row>
    <row r="86" spans="10:18" ht="13.5">
      <c r="J86" s="344">
        <v>26</v>
      </c>
      <c r="K86" s="8">
        <v>51</v>
      </c>
      <c r="L86" s="20"/>
      <c r="M86" s="21"/>
      <c r="O86" s="344">
        <v>26</v>
      </c>
      <c r="P86" s="8">
        <v>51</v>
      </c>
      <c r="Q86" s="20"/>
      <c r="R86" s="21"/>
    </row>
    <row r="87" spans="10:18" ht="13.5">
      <c r="J87" s="344"/>
      <c r="K87" s="8">
        <v>52</v>
      </c>
      <c r="L87" s="20"/>
      <c r="M87" s="21"/>
      <c r="O87" s="344"/>
      <c r="P87" s="8">
        <v>52</v>
      </c>
      <c r="Q87" s="20"/>
      <c r="R87" s="21"/>
    </row>
    <row r="88" spans="10:18" ht="13.5">
      <c r="J88" s="344">
        <v>27</v>
      </c>
      <c r="K88" s="8">
        <v>53</v>
      </c>
      <c r="L88" s="20"/>
      <c r="M88" s="21"/>
      <c r="O88" s="344">
        <v>27</v>
      </c>
      <c r="P88" s="8">
        <v>53</v>
      </c>
      <c r="Q88" s="20"/>
      <c r="R88" s="21"/>
    </row>
    <row r="89" spans="10:18" ht="13.5">
      <c r="J89" s="344"/>
      <c r="K89" s="8">
        <v>54</v>
      </c>
      <c r="L89" s="20"/>
      <c r="M89" s="21"/>
      <c r="O89" s="344"/>
      <c r="P89" s="8">
        <v>54</v>
      </c>
      <c r="Q89" s="20"/>
      <c r="R89" s="21"/>
    </row>
    <row r="90" spans="10:18" ht="13.5">
      <c r="J90" s="344">
        <v>28</v>
      </c>
      <c r="K90" s="8">
        <v>55</v>
      </c>
      <c r="L90" s="20"/>
      <c r="M90" s="21"/>
      <c r="O90" s="344">
        <v>28</v>
      </c>
      <c r="P90" s="8">
        <v>55</v>
      </c>
      <c r="Q90" s="20"/>
      <c r="R90" s="21"/>
    </row>
    <row r="91" spans="10:18" ht="13.5">
      <c r="J91" s="344"/>
      <c r="K91" s="8">
        <v>56</v>
      </c>
      <c r="L91" s="20"/>
      <c r="M91" s="21"/>
      <c r="O91" s="344"/>
      <c r="P91" s="8">
        <v>56</v>
      </c>
      <c r="Q91" s="20"/>
      <c r="R91" s="21"/>
    </row>
    <row r="92" spans="10:18" ht="13.5">
      <c r="J92" s="344">
        <v>29</v>
      </c>
      <c r="K92" s="8">
        <v>57</v>
      </c>
      <c r="L92" s="8"/>
      <c r="M92" s="137"/>
      <c r="O92" s="344">
        <v>29</v>
      </c>
      <c r="P92" s="8">
        <v>57</v>
      </c>
      <c r="Q92" s="20"/>
      <c r="R92" s="21"/>
    </row>
    <row r="93" spans="10:18" ht="13.5">
      <c r="J93" s="344"/>
      <c r="K93" s="8">
        <v>58</v>
      </c>
      <c r="L93" s="8"/>
      <c r="M93" s="137"/>
      <c r="O93" s="344"/>
      <c r="P93" s="8">
        <v>58</v>
      </c>
      <c r="Q93" s="20"/>
      <c r="R93" s="21"/>
    </row>
    <row r="94" spans="10:18" ht="13.5">
      <c r="J94" s="344">
        <v>30</v>
      </c>
      <c r="K94" s="8">
        <v>59</v>
      </c>
      <c r="L94" s="20"/>
      <c r="M94" s="21"/>
      <c r="O94" s="344">
        <v>30</v>
      </c>
      <c r="P94" s="8">
        <v>59</v>
      </c>
      <c r="Q94" s="20"/>
      <c r="R94" s="21"/>
    </row>
    <row r="95" spans="10:18" ht="13.5">
      <c r="J95" s="344"/>
      <c r="K95" s="8">
        <v>60</v>
      </c>
      <c r="L95" s="20"/>
      <c r="M95" s="21"/>
      <c r="O95" s="344"/>
      <c r="P95" s="8">
        <v>60</v>
      </c>
      <c r="Q95" s="20"/>
      <c r="R95" s="21"/>
    </row>
    <row r="96" spans="10:18" ht="13.5">
      <c r="J96" s="344">
        <v>31</v>
      </c>
      <c r="K96" s="8">
        <v>61</v>
      </c>
      <c r="L96" s="20"/>
      <c r="M96" s="21"/>
      <c r="O96" s="344">
        <v>31</v>
      </c>
      <c r="P96" s="8">
        <v>61</v>
      </c>
      <c r="Q96" s="20"/>
      <c r="R96" s="21"/>
    </row>
    <row r="97" spans="10:18" ht="13.5">
      <c r="J97" s="344"/>
      <c r="K97" s="8">
        <v>62</v>
      </c>
      <c r="L97" s="20"/>
      <c r="M97" s="21"/>
      <c r="O97" s="344"/>
      <c r="P97" s="8">
        <v>62</v>
      </c>
      <c r="Q97" s="20"/>
      <c r="R97" s="21"/>
    </row>
    <row r="98" spans="10:18" ht="13.5">
      <c r="J98" s="344">
        <v>32</v>
      </c>
      <c r="K98" s="8">
        <v>63</v>
      </c>
      <c r="L98" s="20"/>
      <c r="M98" s="21"/>
      <c r="O98" s="344">
        <v>32</v>
      </c>
      <c r="P98" s="8">
        <v>63</v>
      </c>
      <c r="Q98" s="20"/>
      <c r="R98" s="21"/>
    </row>
    <row r="99" spans="10:18" ht="13.5">
      <c r="J99" s="344"/>
      <c r="K99" s="8">
        <v>64</v>
      </c>
      <c r="L99" s="20"/>
      <c r="M99" s="21"/>
      <c r="O99" s="344"/>
      <c r="P99" s="8">
        <v>64</v>
      </c>
      <c r="Q99" s="20"/>
      <c r="R99" s="21"/>
    </row>
    <row r="100" spans="10:18" ht="13.5">
      <c r="J100" s="344">
        <v>33</v>
      </c>
      <c r="K100" s="8">
        <v>65</v>
      </c>
      <c r="L100" s="20"/>
      <c r="M100" s="21"/>
      <c r="O100" s="344">
        <v>33</v>
      </c>
      <c r="P100" s="8">
        <v>65</v>
      </c>
      <c r="Q100" s="20"/>
      <c r="R100" s="21"/>
    </row>
    <row r="101" spans="10:18" ht="13.5">
      <c r="J101" s="344"/>
      <c r="K101" s="8">
        <v>66</v>
      </c>
      <c r="L101" s="20"/>
      <c r="M101" s="21"/>
      <c r="O101" s="344"/>
      <c r="P101" s="8">
        <v>66</v>
      </c>
      <c r="Q101" s="20"/>
      <c r="R101" s="21"/>
    </row>
    <row r="102" spans="10:18" ht="13.5">
      <c r="J102" s="344">
        <v>34</v>
      </c>
      <c r="K102" s="8">
        <v>67</v>
      </c>
      <c r="L102" s="20"/>
      <c r="M102" s="21"/>
      <c r="O102" s="344">
        <v>34</v>
      </c>
      <c r="P102" s="8">
        <v>67</v>
      </c>
      <c r="Q102" s="20"/>
      <c r="R102" s="21"/>
    </row>
    <row r="103" spans="10:18" ht="13.5">
      <c r="J103" s="344"/>
      <c r="K103" s="8">
        <v>68</v>
      </c>
      <c r="L103" s="20"/>
      <c r="M103" s="21"/>
      <c r="O103" s="344"/>
      <c r="P103" s="8">
        <v>68</v>
      </c>
      <c r="Q103" s="20"/>
      <c r="R103" s="21"/>
    </row>
    <row r="104" spans="10:18" ht="13.5">
      <c r="J104" s="344">
        <v>35</v>
      </c>
      <c r="K104" s="8">
        <v>69</v>
      </c>
      <c r="L104" s="20"/>
      <c r="M104" s="21"/>
      <c r="O104" s="344">
        <v>35</v>
      </c>
      <c r="P104" s="8">
        <v>69</v>
      </c>
      <c r="Q104" s="20"/>
      <c r="R104" s="21"/>
    </row>
    <row r="105" spans="10:18" ht="13.5">
      <c r="J105" s="344"/>
      <c r="K105" s="8">
        <v>70</v>
      </c>
      <c r="L105" s="20"/>
      <c r="M105" s="21"/>
      <c r="O105" s="344"/>
      <c r="P105" s="8">
        <v>70</v>
      </c>
      <c r="Q105" s="20"/>
      <c r="R105" s="21"/>
    </row>
    <row r="106" spans="10:18" ht="13.5">
      <c r="J106" s="344">
        <v>36</v>
      </c>
      <c r="K106" s="8">
        <v>71</v>
      </c>
      <c r="L106" s="20"/>
      <c r="M106" s="21"/>
      <c r="O106" s="344">
        <v>36</v>
      </c>
      <c r="P106" s="8">
        <v>71</v>
      </c>
      <c r="Q106" s="20"/>
      <c r="R106" s="21"/>
    </row>
    <row r="107" spans="10:18" ht="13.5">
      <c r="J107" s="344"/>
      <c r="K107" s="8">
        <v>72</v>
      </c>
      <c r="L107" s="20"/>
      <c r="M107" s="21"/>
      <c r="O107" s="344"/>
      <c r="P107" s="8">
        <v>72</v>
      </c>
      <c r="Q107" s="20"/>
      <c r="R107" s="21"/>
    </row>
    <row r="108" spans="10:18" ht="13.5">
      <c r="J108" s="344">
        <v>37</v>
      </c>
      <c r="K108" s="8">
        <v>73</v>
      </c>
      <c r="L108" s="20"/>
      <c r="M108" s="21"/>
      <c r="O108" s="344">
        <v>37</v>
      </c>
      <c r="P108" s="8">
        <v>73</v>
      </c>
      <c r="Q108" s="20"/>
      <c r="R108" s="21"/>
    </row>
    <row r="109" spans="10:18" ht="13.5">
      <c r="J109" s="344"/>
      <c r="K109" s="8">
        <v>74</v>
      </c>
      <c r="L109" s="20"/>
      <c r="M109" s="21"/>
      <c r="O109" s="344"/>
      <c r="P109" s="8">
        <v>74</v>
      </c>
      <c r="Q109" s="20"/>
      <c r="R109" s="21"/>
    </row>
    <row r="110" spans="10:18" ht="13.5">
      <c r="J110" s="344">
        <v>38</v>
      </c>
      <c r="K110" s="8">
        <v>75</v>
      </c>
      <c r="L110" s="20"/>
      <c r="M110" s="21"/>
      <c r="O110" s="344">
        <v>38</v>
      </c>
      <c r="P110" s="8">
        <v>75</v>
      </c>
      <c r="Q110" s="20"/>
      <c r="R110" s="21"/>
    </row>
    <row r="111" spans="10:18" ht="13.5">
      <c r="J111" s="344"/>
      <c r="K111" s="8">
        <v>76</v>
      </c>
      <c r="L111" s="20"/>
      <c r="M111" s="21"/>
      <c r="O111" s="344"/>
      <c r="P111" s="8">
        <v>76</v>
      </c>
      <c r="Q111" s="20"/>
      <c r="R111" s="21"/>
    </row>
    <row r="112" spans="10:18" ht="13.5">
      <c r="J112" s="344">
        <v>39</v>
      </c>
      <c r="K112" s="8">
        <v>77</v>
      </c>
      <c r="L112" s="20"/>
      <c r="M112" s="21"/>
      <c r="O112" s="344">
        <v>39</v>
      </c>
      <c r="P112" s="8">
        <v>77</v>
      </c>
      <c r="Q112" s="20"/>
      <c r="R112" s="21"/>
    </row>
    <row r="113" spans="10:18" ht="13.5">
      <c r="J113" s="344"/>
      <c r="K113" s="8">
        <v>78</v>
      </c>
      <c r="L113" s="20"/>
      <c r="M113" s="21"/>
      <c r="O113" s="344"/>
      <c r="P113" s="8">
        <v>78</v>
      </c>
      <c r="Q113" s="20"/>
      <c r="R113" s="21"/>
    </row>
    <row r="114" spans="10:18" ht="13.5">
      <c r="J114" s="344">
        <v>40</v>
      </c>
      <c r="K114" s="8">
        <v>79</v>
      </c>
      <c r="L114" s="20"/>
      <c r="M114" s="21"/>
      <c r="O114" s="344">
        <v>40</v>
      </c>
      <c r="P114" s="8">
        <v>79</v>
      </c>
      <c r="Q114" s="20"/>
      <c r="R114" s="21"/>
    </row>
    <row r="115" spans="10:18" ht="13.5">
      <c r="J115" s="344"/>
      <c r="K115" s="8">
        <v>80</v>
      </c>
      <c r="L115" s="20"/>
      <c r="M115" s="21"/>
      <c r="O115" s="344"/>
      <c r="P115" s="8">
        <v>80</v>
      </c>
      <c r="Q115" s="20"/>
      <c r="R115" s="21"/>
    </row>
    <row r="116" spans="10:18" ht="13.5">
      <c r="J116" s="344">
        <v>41</v>
      </c>
      <c r="K116" s="8">
        <v>81</v>
      </c>
      <c r="L116" s="20"/>
      <c r="M116" s="21"/>
      <c r="O116" s="344">
        <v>41</v>
      </c>
      <c r="P116" s="8">
        <v>81</v>
      </c>
      <c r="Q116" s="20"/>
      <c r="R116" s="21"/>
    </row>
    <row r="117" spans="10:18" ht="13.5">
      <c r="J117" s="344"/>
      <c r="K117" s="8">
        <v>82</v>
      </c>
      <c r="L117" s="20"/>
      <c r="M117" s="21"/>
      <c r="O117" s="344"/>
      <c r="P117" s="8">
        <v>82</v>
      </c>
      <c r="Q117" s="20"/>
      <c r="R117" s="21"/>
    </row>
    <row r="118" spans="10:18" ht="13.5">
      <c r="J118" s="344">
        <v>42</v>
      </c>
      <c r="K118" s="8">
        <v>83</v>
      </c>
      <c r="L118" s="20"/>
      <c r="M118" s="21"/>
      <c r="O118" s="344">
        <v>42</v>
      </c>
      <c r="P118" s="8">
        <v>83</v>
      </c>
      <c r="Q118" s="20"/>
      <c r="R118" s="21"/>
    </row>
    <row r="119" spans="10:18" ht="13.5">
      <c r="J119" s="344"/>
      <c r="K119" s="8">
        <v>84</v>
      </c>
      <c r="L119" s="20"/>
      <c r="M119" s="21"/>
      <c r="O119" s="344"/>
      <c r="P119" s="8">
        <v>84</v>
      </c>
      <c r="Q119" s="20"/>
      <c r="R119" s="21"/>
    </row>
    <row r="120" spans="10:18" ht="13.5">
      <c r="J120" s="344">
        <v>43</v>
      </c>
      <c r="K120" s="8">
        <v>85</v>
      </c>
      <c r="L120" s="20"/>
      <c r="M120" s="21"/>
      <c r="O120" s="344">
        <v>43</v>
      </c>
      <c r="P120" s="8">
        <v>85</v>
      </c>
      <c r="Q120" s="20"/>
      <c r="R120" s="21"/>
    </row>
    <row r="121" spans="10:18" ht="13.5">
      <c r="J121" s="344"/>
      <c r="K121" s="8">
        <v>86</v>
      </c>
      <c r="L121" s="20"/>
      <c r="M121" s="21"/>
      <c r="O121" s="344"/>
      <c r="P121" s="8">
        <v>86</v>
      </c>
      <c r="Q121" s="20"/>
      <c r="R121" s="21"/>
    </row>
    <row r="122" spans="15:18" ht="13.5">
      <c r="O122" s="344">
        <v>44</v>
      </c>
      <c r="P122" s="8">
        <v>87</v>
      </c>
      <c r="Q122" s="20"/>
      <c r="R122" s="21"/>
    </row>
    <row r="123" spans="15:18" ht="13.5">
      <c r="O123" s="344"/>
      <c r="P123" s="8">
        <v>88</v>
      </c>
      <c r="Q123" s="20"/>
      <c r="R123" s="21"/>
    </row>
    <row r="124" spans="15:18" ht="13.5">
      <c r="O124" s="344">
        <v>45</v>
      </c>
      <c r="P124" s="8">
        <v>89</v>
      </c>
      <c r="Q124" s="20"/>
      <c r="R124" s="21"/>
    </row>
    <row r="125" spans="15:18" ht="13.5">
      <c r="O125" s="344"/>
      <c r="P125" s="8">
        <v>90</v>
      </c>
      <c r="Q125" s="20"/>
      <c r="R125" s="21"/>
    </row>
  </sheetData>
  <mergeCells count="149">
    <mergeCell ref="E18:E19"/>
    <mergeCell ref="E20:E21"/>
    <mergeCell ref="E10:E11"/>
    <mergeCell ref="E12:E13"/>
    <mergeCell ref="E14:E15"/>
    <mergeCell ref="E16:E17"/>
    <mergeCell ref="E2:E3"/>
    <mergeCell ref="E4:E5"/>
    <mergeCell ref="E6:E7"/>
    <mergeCell ref="E8:E9"/>
    <mergeCell ref="J2:J3"/>
    <mergeCell ref="J4:J5"/>
    <mergeCell ref="J6:J7"/>
    <mergeCell ref="J8:J9"/>
    <mergeCell ref="J10:J11"/>
    <mergeCell ref="J12:J13"/>
    <mergeCell ref="J14:J15"/>
    <mergeCell ref="J16:J17"/>
    <mergeCell ref="J26:J27"/>
    <mergeCell ref="J28:J29"/>
    <mergeCell ref="J18:J19"/>
    <mergeCell ref="J20:J21"/>
    <mergeCell ref="J22:J23"/>
    <mergeCell ref="J24:J25"/>
    <mergeCell ref="O2:O3"/>
    <mergeCell ref="O4:O5"/>
    <mergeCell ref="O6:O7"/>
    <mergeCell ref="O8:O9"/>
    <mergeCell ref="O18:O19"/>
    <mergeCell ref="O20:O21"/>
    <mergeCell ref="O10:O11"/>
    <mergeCell ref="O12:O13"/>
    <mergeCell ref="O14:O15"/>
    <mergeCell ref="O16:O17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78:E79"/>
    <mergeCell ref="E80:E81"/>
    <mergeCell ref="E82:E83"/>
    <mergeCell ref="E68:E69"/>
    <mergeCell ref="E70:E71"/>
    <mergeCell ref="E72:E73"/>
    <mergeCell ref="E74:E75"/>
    <mergeCell ref="E84:E85"/>
    <mergeCell ref="J36:J37"/>
    <mergeCell ref="J38:J39"/>
    <mergeCell ref="J40:J41"/>
    <mergeCell ref="J42:J43"/>
    <mergeCell ref="J44:J45"/>
    <mergeCell ref="J46:J47"/>
    <mergeCell ref="J48:J49"/>
    <mergeCell ref="J50:J51"/>
    <mergeCell ref="E76:E77"/>
    <mergeCell ref="J60:J61"/>
    <mergeCell ref="J62:J63"/>
    <mergeCell ref="J64:J65"/>
    <mergeCell ref="J52:J53"/>
    <mergeCell ref="J54:J55"/>
    <mergeCell ref="J56:J57"/>
    <mergeCell ref="J58:J59"/>
    <mergeCell ref="J66:J67"/>
    <mergeCell ref="J68:J69"/>
    <mergeCell ref="J70:J71"/>
    <mergeCell ref="J72:J73"/>
    <mergeCell ref="J74:J75"/>
    <mergeCell ref="J76:J77"/>
    <mergeCell ref="J78:J79"/>
    <mergeCell ref="J80:J81"/>
    <mergeCell ref="J94:J95"/>
    <mergeCell ref="J96:J97"/>
    <mergeCell ref="J82:J83"/>
    <mergeCell ref="J84:J85"/>
    <mergeCell ref="J86:J87"/>
    <mergeCell ref="J88:J89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24:O125"/>
    <mergeCell ref="O116:O117"/>
    <mergeCell ref="O118:O119"/>
    <mergeCell ref="O120:O121"/>
    <mergeCell ref="O122:O123"/>
    <mergeCell ref="J118:J119"/>
    <mergeCell ref="J120:J121"/>
    <mergeCell ref="J106:J107"/>
    <mergeCell ref="J108:J109"/>
    <mergeCell ref="J110:J111"/>
    <mergeCell ref="J112:J113"/>
    <mergeCell ref="J30:J31"/>
    <mergeCell ref="J32:J33"/>
    <mergeCell ref="J114:J115"/>
    <mergeCell ref="J116:J117"/>
    <mergeCell ref="J98:J99"/>
    <mergeCell ref="J100:J101"/>
    <mergeCell ref="J102:J103"/>
    <mergeCell ref="J104:J105"/>
    <mergeCell ref="J90:J91"/>
    <mergeCell ref="J92:J9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22">
      <selection activeCell="Q36" sqref="Q36"/>
    </sheetView>
  </sheetViews>
  <sheetFormatPr defaultColWidth="9.00390625" defaultRowHeight="13.5"/>
  <cols>
    <col min="1" max="1" width="11.125" style="2" bestFit="1" customWidth="1"/>
    <col min="2" max="2" width="5.125" style="2" customWidth="1"/>
    <col min="3" max="3" width="9.00390625" style="2" customWidth="1"/>
    <col min="4" max="4" width="2.50390625" style="2" bestFit="1" customWidth="1"/>
    <col min="5" max="5" width="5.50390625" style="7" customWidth="1"/>
    <col min="6" max="6" width="5.125" style="2" customWidth="1"/>
    <col min="7" max="7" width="9.00390625" style="2" customWidth="1"/>
    <col min="8" max="8" width="2.50390625" style="2" customWidth="1"/>
    <col min="9" max="9" width="5.50390625" style="2" customWidth="1"/>
    <col min="10" max="10" width="5.125" style="7" customWidth="1"/>
    <col min="11" max="11" width="9.00390625" style="7" customWidth="1"/>
    <col min="12" max="12" width="2.50390625" style="2" customWidth="1"/>
    <col min="13" max="13" width="5.125" style="2" customWidth="1"/>
    <col min="14" max="14" width="9.00390625" style="2" customWidth="1"/>
    <col min="15" max="15" width="2.50390625" style="2" customWidth="1"/>
    <col min="16" max="19" width="2.50390625" style="2" bestFit="1" customWidth="1"/>
    <col min="20" max="16384" width="9.00390625" style="2" customWidth="1"/>
  </cols>
  <sheetData>
    <row r="1" spans="1:15" ht="30" customHeight="1">
      <c r="A1" s="430" t="s">
        <v>37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3" spans="3:11" ht="24" customHeight="1">
      <c r="C3" s="3" t="s">
        <v>9</v>
      </c>
      <c r="D3" s="4" t="s">
        <v>10</v>
      </c>
      <c r="E3" s="409">
        <v>40482</v>
      </c>
      <c r="F3" s="410"/>
      <c r="G3" s="410"/>
      <c r="H3" s="353"/>
      <c r="I3" s="353"/>
      <c r="J3" s="353"/>
      <c r="K3" s="353"/>
    </row>
    <row r="4" spans="3:5" ht="24" customHeight="1">
      <c r="C4" s="3" t="s">
        <v>11</v>
      </c>
      <c r="D4" s="4" t="s">
        <v>12</v>
      </c>
      <c r="E4" s="5" t="s">
        <v>31</v>
      </c>
    </row>
    <row r="5" spans="3:5" ht="24" customHeight="1">
      <c r="C5" s="3" t="s">
        <v>13</v>
      </c>
      <c r="D5" s="4" t="s">
        <v>12</v>
      </c>
      <c r="E5" s="2" t="s">
        <v>20</v>
      </c>
    </row>
    <row r="6" spans="3:5" ht="24" customHeight="1">
      <c r="C6" s="3" t="s">
        <v>14</v>
      </c>
      <c r="D6" s="4" t="s">
        <v>12</v>
      </c>
      <c r="E6" s="2" t="s">
        <v>32</v>
      </c>
    </row>
    <row r="7" spans="3:5" ht="24" customHeight="1">
      <c r="C7" s="3" t="s">
        <v>33</v>
      </c>
      <c r="D7" s="4" t="s">
        <v>12</v>
      </c>
      <c r="E7" s="2" t="s">
        <v>34</v>
      </c>
    </row>
    <row r="8" spans="3:9" ht="24" customHeight="1">
      <c r="C8" s="3" t="s">
        <v>15</v>
      </c>
      <c r="D8" s="4" t="s">
        <v>16</v>
      </c>
      <c r="E8" s="411" t="s">
        <v>17</v>
      </c>
      <c r="F8" s="353"/>
      <c r="G8" s="353"/>
      <c r="I8" s="2" t="s">
        <v>18</v>
      </c>
    </row>
    <row r="9" spans="3:9" ht="24" customHeight="1">
      <c r="C9" s="3" t="s">
        <v>19</v>
      </c>
      <c r="D9" s="4" t="s">
        <v>12</v>
      </c>
      <c r="E9" s="412">
        <v>80</v>
      </c>
      <c r="F9" s="410"/>
      <c r="G9" s="353"/>
      <c r="H9" s="353"/>
      <c r="I9" s="353"/>
    </row>
    <row r="12" spans="1:16" ht="30" customHeight="1">
      <c r="A12" s="6" t="s">
        <v>1</v>
      </c>
      <c r="B12" s="404" t="s">
        <v>30</v>
      </c>
      <c r="C12" s="405"/>
      <c r="D12" s="405"/>
      <c r="E12" s="6" t="s">
        <v>27</v>
      </c>
      <c r="F12" s="404" t="s">
        <v>35</v>
      </c>
      <c r="G12" s="405"/>
      <c r="H12" s="405"/>
      <c r="I12" s="6" t="s">
        <v>27</v>
      </c>
      <c r="J12" s="404" t="s">
        <v>36</v>
      </c>
      <c r="K12" s="405"/>
      <c r="L12" s="420"/>
      <c r="M12" s="404" t="s">
        <v>36</v>
      </c>
      <c r="N12" s="405"/>
      <c r="O12" s="420"/>
      <c r="P12" s="9"/>
    </row>
    <row r="13" spans="1:19" s="7" customFormat="1" ht="18" customHeight="1">
      <c r="A13" s="379" t="s">
        <v>28</v>
      </c>
      <c r="B13" s="373" t="str">
        <f>IF($P$13="","",VLOOKUP($P$13,'参加者リスト'!$A$2:$C$31,2))</f>
        <v>久弘邦彦</v>
      </c>
      <c r="C13" s="374"/>
      <c r="D13" s="374"/>
      <c r="E13" s="383" t="s">
        <v>41</v>
      </c>
      <c r="F13" s="373" t="str">
        <f>IF($Q$13="","",VLOOKUP($Q$13,'参加者リスト'!$A$2:$C$31,2))</f>
        <v>中谷英嗣</v>
      </c>
      <c r="G13" s="374"/>
      <c r="H13" s="374"/>
      <c r="I13" s="414"/>
      <c r="J13" s="373" t="str">
        <f>IF($R$13="","",VLOOKUP($R$13,'参加者リスト'!$A$2:$C$31,2))</f>
        <v>村田章博</v>
      </c>
      <c r="K13" s="374"/>
      <c r="L13" s="374"/>
      <c r="M13" s="373" t="str">
        <f>IF($S$13="","",VLOOKUP($S$13,'参加者リスト'!$A$2:$C$31,2))</f>
        <v>藤山健次郎</v>
      </c>
      <c r="N13" s="374"/>
      <c r="O13" s="375"/>
      <c r="P13" s="7">
        <v>4</v>
      </c>
      <c r="Q13" s="7">
        <v>3</v>
      </c>
      <c r="R13" s="7">
        <v>7</v>
      </c>
      <c r="S13" s="7">
        <v>5</v>
      </c>
    </row>
    <row r="14" spans="1:15" s="7" customFormat="1" ht="18" customHeight="1">
      <c r="A14" s="417"/>
      <c r="B14" s="370" t="str">
        <f>IF(P$13="","",VLOOKUP(P$13,'参加者リスト'!$A$2:$C$31,3))</f>
        <v>上郷クラブ</v>
      </c>
      <c r="C14" s="371"/>
      <c r="D14" s="371"/>
      <c r="E14" s="413"/>
      <c r="F14" s="370" t="str">
        <f>IF($Q$13="","",VLOOKUP($Q$13,'参加者リスト'!$A$2:$C$31,3))</f>
        <v>山口県庁</v>
      </c>
      <c r="G14" s="418"/>
      <c r="H14" s="419"/>
      <c r="I14" s="415"/>
      <c r="J14" s="370" t="str">
        <f>IF($R$13="","",VLOOKUP($R$13,'参加者リスト'!$A$2:$C$31,3))</f>
        <v>塩田バドミントンクラブ</v>
      </c>
      <c r="K14" s="371"/>
      <c r="L14" s="371"/>
      <c r="M14" s="370" t="str">
        <f>IF($R$13="","",VLOOKUP($S$13,'参加者リスト'!$A$2:$C$31,3))</f>
        <v>ウイング</v>
      </c>
      <c r="N14" s="371"/>
      <c r="O14" s="372"/>
    </row>
    <row r="15" spans="1:18" s="7" customFormat="1" ht="18" customHeight="1">
      <c r="A15" s="379" t="s">
        <v>21</v>
      </c>
      <c r="B15" s="373" t="str">
        <f>IF($P$15="","",VLOOKUP($P$15,'参加者リスト'!$F$2:$H$31,2))</f>
        <v>島田真行</v>
      </c>
      <c r="C15" s="374"/>
      <c r="D15" s="374"/>
      <c r="E15" s="386"/>
      <c r="F15" s="373" t="str">
        <f>IF($Q$15="","",VLOOKUP($Q$15,'参加者リスト'!$F$2:$H$31,2))</f>
        <v>高坂哲也</v>
      </c>
      <c r="G15" s="374"/>
      <c r="H15" s="374"/>
      <c r="I15" s="386"/>
      <c r="J15" s="373" t="str">
        <f>IF($R$15="","",VLOOKUP($R$15,'参加者リスト'!$F$2:$H$31,2))</f>
        <v>森重　貴</v>
      </c>
      <c r="K15" s="374"/>
      <c r="L15" s="374"/>
      <c r="M15" s="373">
        <f>IF($S$15="","",VLOOKUP($S$15,'参加者リスト'!$F$2:$H$31,2))</f>
      </c>
      <c r="N15" s="374"/>
      <c r="O15" s="375"/>
      <c r="P15" s="10">
        <v>1</v>
      </c>
      <c r="Q15" s="7">
        <v>5</v>
      </c>
      <c r="R15" s="7">
        <v>3</v>
      </c>
    </row>
    <row r="16" spans="1:16" s="7" customFormat="1" ht="18" customHeight="1">
      <c r="A16" s="380"/>
      <c r="B16" s="376" t="str">
        <f>IF(P$15="","",VLOOKUP(P$15,'参加者リスト'!$F$2:$H$31,3))</f>
        <v>出光</v>
      </c>
      <c r="C16" s="377"/>
      <c r="D16" s="377"/>
      <c r="E16" s="387"/>
      <c r="F16" s="376" t="str">
        <f>IF(Q$15="","",VLOOKUP(Q$15,'参加者リスト'!$F$2:$H$31,3))</f>
        <v>チームＡＢＣ</v>
      </c>
      <c r="G16" s="377"/>
      <c r="H16" s="377"/>
      <c r="I16" s="387"/>
      <c r="J16" s="376" t="str">
        <f>IF(R$15="","",VLOOKUP(R$15,'参加者リスト'!$F$2:$H$31,3))</f>
        <v>ウィズユー</v>
      </c>
      <c r="K16" s="377"/>
      <c r="L16" s="377"/>
      <c r="M16" s="376"/>
      <c r="N16" s="377"/>
      <c r="O16" s="378"/>
      <c r="P16" s="10"/>
    </row>
    <row r="17" spans="1:18" s="7" customFormat="1" ht="18" customHeight="1">
      <c r="A17" s="381"/>
      <c r="B17" s="367" t="str">
        <f>IF($P$17="","",VLOOKUP($P$17,'参加者リスト'!$F$2:$H$31,2))</f>
        <v>森　大輔</v>
      </c>
      <c r="C17" s="368"/>
      <c r="D17" s="368"/>
      <c r="E17" s="387"/>
      <c r="F17" s="367" t="str">
        <f>IF($Q$17="","",VLOOKUP($Q$17,'参加者リスト'!$F$2:$H$31,2))</f>
        <v>中村正浩</v>
      </c>
      <c r="G17" s="368"/>
      <c r="H17" s="368"/>
      <c r="I17" s="387"/>
      <c r="J17" s="367" t="str">
        <f>IF($R$17="","",VLOOKUP($R$17,'参加者リスト'!$F$2:$H$31,2))</f>
        <v>原田学登</v>
      </c>
      <c r="K17" s="368"/>
      <c r="L17" s="368"/>
      <c r="M17" s="367"/>
      <c r="N17" s="368"/>
      <c r="O17" s="369"/>
      <c r="P17" s="10">
        <v>2</v>
      </c>
      <c r="Q17" s="7">
        <v>6</v>
      </c>
      <c r="R17" s="7">
        <v>4</v>
      </c>
    </row>
    <row r="18" spans="1:16" s="7" customFormat="1" ht="18" customHeight="1">
      <c r="A18" s="382"/>
      <c r="B18" s="376" t="str">
        <f>IF(P$17="","",VLOOKUP(P$17,'参加者リスト'!$F$2:$H$31,3))</f>
        <v>出光</v>
      </c>
      <c r="C18" s="377"/>
      <c r="D18" s="377"/>
      <c r="E18" s="388"/>
      <c r="F18" s="376" t="str">
        <f>IF(Q$17="","",VLOOKUP(Q$17,'参加者リスト'!$F$2:$H$31,3))</f>
        <v>チームＡＢＣ</v>
      </c>
      <c r="G18" s="377"/>
      <c r="H18" s="377"/>
      <c r="I18" s="388"/>
      <c r="J18" s="376" t="str">
        <f>IF(R$17="","",VLOOKUP(R$17,'参加者リスト'!$F$2:$H$31,3))</f>
        <v>ウィズユー</v>
      </c>
      <c r="K18" s="377"/>
      <c r="L18" s="377"/>
      <c r="M18" s="370"/>
      <c r="N18" s="371"/>
      <c r="O18" s="372"/>
      <c r="P18" s="10"/>
    </row>
    <row r="19" spans="1:19" s="7" customFormat="1" ht="18" customHeight="1">
      <c r="A19" s="379" t="s">
        <v>22</v>
      </c>
      <c r="B19" s="393" t="str">
        <f>IF($P$19="","",VLOOKUP($P$19,'参加者リスト'!$K$2:$M$31,2))</f>
        <v>中谷英嗣</v>
      </c>
      <c r="C19" s="394"/>
      <c r="D19" s="394"/>
      <c r="E19" s="383" t="s">
        <v>40</v>
      </c>
      <c r="F19" s="393" t="str">
        <f>IF($Q$19="","",VLOOKUP($Q$19,'参加者リスト'!$K$2:$M$31,2))</f>
        <v>村田章博</v>
      </c>
      <c r="G19" s="394"/>
      <c r="H19" s="394"/>
      <c r="I19" s="386"/>
      <c r="J19" s="393" t="str">
        <f>IF($R$19="","",VLOOKUP($R$19,'参加者リスト'!$K$2:$M$31,2))</f>
        <v>中村和寛</v>
      </c>
      <c r="K19" s="394"/>
      <c r="L19" s="394"/>
      <c r="M19" s="393" t="str">
        <f>IF($S$19="","",VLOOKUP($S$19,'参加者リスト'!$K$2:$M$31,2))</f>
        <v>清水隆行</v>
      </c>
      <c r="N19" s="394"/>
      <c r="O19" s="421"/>
      <c r="P19" s="10">
        <v>3</v>
      </c>
      <c r="Q19" s="7">
        <v>7</v>
      </c>
      <c r="R19" s="7">
        <v>11</v>
      </c>
      <c r="S19" s="7">
        <v>9</v>
      </c>
    </row>
    <row r="20" spans="1:16" s="7" customFormat="1" ht="18" customHeight="1">
      <c r="A20" s="380"/>
      <c r="B20" s="376" t="str">
        <f>IF(P$19="","",VLOOKUP(P$19,'参加者リスト'!$K$2:$M$31,3))</f>
        <v>山口県庁</v>
      </c>
      <c r="C20" s="377"/>
      <c r="D20" s="377"/>
      <c r="E20" s="384"/>
      <c r="F20" s="376" t="str">
        <f>IF(Q$19="","",VLOOKUP(Q$19,'参加者リスト'!$K$2:$M$31,3))</f>
        <v>塩田バドミントンクラブ</v>
      </c>
      <c r="G20" s="377"/>
      <c r="H20" s="377"/>
      <c r="I20" s="387"/>
      <c r="J20" s="376" t="str">
        <f>IF(R$19="","",VLOOKUP(R$19,'参加者リスト'!$K$2:$M$31,3))</f>
        <v>ＨＯＦＵ　ＣＩＴＹ</v>
      </c>
      <c r="K20" s="377"/>
      <c r="L20" s="377"/>
      <c r="M20" s="376" t="str">
        <f>IF(S$19="","",VLOOKUP(S$19,'参加者リスト'!$K$2:$M$31,3))</f>
        <v>ＨＯＦＵ　ＣＩＴＹ</v>
      </c>
      <c r="N20" s="377"/>
      <c r="O20" s="378"/>
      <c r="P20" s="10"/>
    </row>
    <row r="21" spans="1:19" s="7" customFormat="1" ht="18" customHeight="1">
      <c r="A21" s="381"/>
      <c r="B21" s="395" t="str">
        <f>IF($P$21="","",VLOOKUP($P$21,'参加者リスト'!$K$2:$M$31,2))</f>
        <v>久弘邦彦</v>
      </c>
      <c r="C21" s="396"/>
      <c r="D21" s="396"/>
      <c r="E21" s="384"/>
      <c r="F21" s="395" t="str">
        <f>IF($Q$21="","",VLOOKUP($Q$21,'参加者リスト'!$K$2:$M$31,2))</f>
        <v>永富伸司</v>
      </c>
      <c r="G21" s="396"/>
      <c r="H21" s="396"/>
      <c r="I21" s="387"/>
      <c r="J21" s="395" t="str">
        <f>IF($R$21="","",VLOOKUP($R$21,'参加者リスト'!$K$2:$M$31,2))</f>
        <v>高實直輝</v>
      </c>
      <c r="K21" s="396"/>
      <c r="L21" s="396"/>
      <c r="M21" s="395" t="str">
        <f>IF($S$21="","",VLOOKUP($S$21,'参加者リスト'!$K$2:$M$31,2))</f>
        <v>宇佐川　渉</v>
      </c>
      <c r="N21" s="396"/>
      <c r="O21" s="422"/>
      <c r="P21" s="10">
        <v>4</v>
      </c>
      <c r="Q21" s="7">
        <v>8</v>
      </c>
      <c r="R21" s="7">
        <v>12</v>
      </c>
      <c r="S21" s="7">
        <v>10</v>
      </c>
    </row>
    <row r="22" spans="1:16" s="7" customFormat="1" ht="18" customHeight="1">
      <c r="A22" s="382"/>
      <c r="B22" s="376" t="str">
        <f>IF(P$21="","",VLOOKUP(P$21,'参加者リスト'!$K$2:$M$31,3))</f>
        <v>上郷クラブ</v>
      </c>
      <c r="C22" s="377"/>
      <c r="D22" s="377"/>
      <c r="E22" s="385"/>
      <c r="F22" s="376" t="str">
        <f>IF(Q$21="","",VLOOKUP(Q$21,'参加者リスト'!$K$2:$M$31,3))</f>
        <v>塩田バドミントンクラブ</v>
      </c>
      <c r="G22" s="377"/>
      <c r="H22" s="377"/>
      <c r="I22" s="388"/>
      <c r="J22" s="376" t="str">
        <f>IF(R$21="","",VLOOKUP(R$21,'参加者リスト'!$K$2:$M$31,3))</f>
        <v>ＨＯＦＵ　ＣＩＴＹ</v>
      </c>
      <c r="K22" s="377"/>
      <c r="L22" s="377"/>
      <c r="M22" s="370" t="str">
        <f>IF(S$21="","",VLOOKUP(S$21,'参加者リスト'!$K$2:$M$31,3))</f>
        <v>ＨＯＦＵ　ＣＩＴＹ</v>
      </c>
      <c r="N22" s="371"/>
      <c r="O22" s="372"/>
      <c r="P22" s="10"/>
    </row>
    <row r="23" spans="1:19" ht="18" customHeight="1">
      <c r="A23" s="379" t="s">
        <v>23</v>
      </c>
      <c r="B23" s="424"/>
      <c r="C23" s="425"/>
      <c r="D23" s="425"/>
      <c r="E23" s="386"/>
      <c r="F23" s="424"/>
      <c r="G23" s="425"/>
      <c r="H23" s="425"/>
      <c r="I23" s="386"/>
      <c r="J23" s="424"/>
      <c r="K23" s="425"/>
      <c r="L23" s="425"/>
      <c r="M23" s="424"/>
      <c r="N23" s="425"/>
      <c r="O23" s="428"/>
      <c r="P23" s="10">
        <v>1</v>
      </c>
      <c r="Q23" s="7">
        <v>5</v>
      </c>
      <c r="R23" s="7">
        <v>7</v>
      </c>
      <c r="S23" s="7">
        <v>3</v>
      </c>
    </row>
    <row r="24" spans="1:19" ht="18" customHeight="1">
      <c r="A24" s="380"/>
      <c r="B24" s="400"/>
      <c r="C24" s="401"/>
      <c r="D24" s="401"/>
      <c r="E24" s="387"/>
      <c r="F24" s="400"/>
      <c r="G24" s="401"/>
      <c r="H24" s="401"/>
      <c r="I24" s="387"/>
      <c r="J24" s="400"/>
      <c r="K24" s="401"/>
      <c r="L24" s="401"/>
      <c r="M24" s="400"/>
      <c r="N24" s="401"/>
      <c r="O24" s="416"/>
      <c r="P24" s="10"/>
      <c r="Q24" s="7"/>
      <c r="R24" s="7"/>
      <c r="S24" s="7"/>
    </row>
    <row r="25" spans="1:19" ht="18" customHeight="1">
      <c r="A25" s="381"/>
      <c r="B25" s="426"/>
      <c r="C25" s="427"/>
      <c r="D25" s="427"/>
      <c r="E25" s="387"/>
      <c r="F25" s="426"/>
      <c r="G25" s="427"/>
      <c r="H25" s="427"/>
      <c r="I25" s="387"/>
      <c r="J25" s="426"/>
      <c r="K25" s="427"/>
      <c r="L25" s="427"/>
      <c r="M25" s="426"/>
      <c r="N25" s="427"/>
      <c r="O25" s="429"/>
      <c r="P25" s="10">
        <v>2</v>
      </c>
      <c r="Q25" s="7">
        <v>6</v>
      </c>
      <c r="R25" s="7">
        <v>8</v>
      </c>
      <c r="S25" s="7">
        <v>4</v>
      </c>
    </row>
    <row r="26" spans="1:19" ht="18" customHeight="1" thickBot="1">
      <c r="A26" s="423"/>
      <c r="B26" s="397"/>
      <c r="C26" s="398"/>
      <c r="D26" s="399"/>
      <c r="E26" s="388"/>
      <c r="F26" s="397"/>
      <c r="G26" s="398"/>
      <c r="H26" s="399"/>
      <c r="I26" s="388"/>
      <c r="J26" s="397"/>
      <c r="K26" s="398"/>
      <c r="L26" s="399"/>
      <c r="M26" s="397"/>
      <c r="N26" s="398"/>
      <c r="O26" s="399"/>
      <c r="P26" s="10"/>
      <c r="Q26" s="7"/>
      <c r="R26" s="7"/>
      <c r="S26" s="7"/>
    </row>
    <row r="27" spans="1:19" s="7" customFormat="1" ht="18" customHeight="1" thickTop="1">
      <c r="A27" s="380" t="s">
        <v>29</v>
      </c>
      <c r="B27" s="391"/>
      <c r="C27" s="392"/>
      <c r="D27" s="392"/>
      <c r="E27" s="433"/>
      <c r="F27" s="391"/>
      <c r="G27" s="392"/>
      <c r="H27" s="392"/>
      <c r="I27" s="433"/>
      <c r="J27" s="391"/>
      <c r="K27" s="392"/>
      <c r="L27" s="392"/>
      <c r="M27" s="391"/>
      <c r="N27" s="392"/>
      <c r="O27" s="402"/>
      <c r="P27" s="7">
        <v>5</v>
      </c>
      <c r="Q27" s="7">
        <v>4</v>
      </c>
      <c r="R27" s="7">
        <v>1</v>
      </c>
      <c r="S27" s="7">
        <v>2</v>
      </c>
    </row>
    <row r="28" spans="1:15" s="7" customFormat="1" ht="18" customHeight="1">
      <c r="A28" s="417"/>
      <c r="B28" s="389"/>
      <c r="C28" s="390"/>
      <c r="D28" s="390"/>
      <c r="E28" s="415"/>
      <c r="F28" s="389"/>
      <c r="G28" s="431"/>
      <c r="H28" s="432"/>
      <c r="I28" s="415"/>
      <c r="J28" s="389"/>
      <c r="K28" s="390"/>
      <c r="L28" s="390"/>
      <c r="M28" s="389"/>
      <c r="N28" s="390"/>
      <c r="O28" s="403"/>
    </row>
    <row r="29" spans="1:19" ht="18" customHeight="1">
      <c r="A29" s="379" t="s">
        <v>24</v>
      </c>
      <c r="B29" s="406"/>
      <c r="C29" s="407"/>
      <c r="D29" s="407"/>
      <c r="E29" s="386"/>
      <c r="F29" s="406"/>
      <c r="G29" s="407"/>
      <c r="H29" s="407"/>
      <c r="I29" s="386"/>
      <c r="J29" s="406"/>
      <c r="K29" s="407"/>
      <c r="L29" s="407"/>
      <c r="M29" s="406"/>
      <c r="N29" s="407"/>
      <c r="O29" s="408"/>
      <c r="P29" s="10">
        <v>9</v>
      </c>
      <c r="Q29" s="7">
        <v>7</v>
      </c>
      <c r="R29" s="7">
        <v>3</v>
      </c>
      <c r="S29" s="7">
        <v>5</v>
      </c>
    </row>
    <row r="30" spans="1:19" ht="18" customHeight="1">
      <c r="A30" s="380"/>
      <c r="B30" s="400"/>
      <c r="C30" s="401"/>
      <c r="D30" s="401"/>
      <c r="E30" s="387"/>
      <c r="F30" s="400"/>
      <c r="G30" s="401"/>
      <c r="H30" s="401"/>
      <c r="I30" s="387"/>
      <c r="J30" s="400"/>
      <c r="K30" s="401"/>
      <c r="L30" s="401"/>
      <c r="M30" s="400"/>
      <c r="N30" s="401"/>
      <c r="O30" s="416"/>
      <c r="P30" s="10"/>
      <c r="Q30" s="7"/>
      <c r="R30" s="7"/>
      <c r="S30" s="7"/>
    </row>
    <row r="31" spans="1:19" ht="18" customHeight="1">
      <c r="A31" s="381"/>
      <c r="B31" s="391"/>
      <c r="C31" s="392"/>
      <c r="D31" s="392"/>
      <c r="E31" s="387"/>
      <c r="F31" s="391"/>
      <c r="G31" s="392"/>
      <c r="H31" s="392"/>
      <c r="I31" s="387"/>
      <c r="J31" s="391"/>
      <c r="K31" s="392"/>
      <c r="L31" s="392"/>
      <c r="M31" s="391"/>
      <c r="N31" s="392"/>
      <c r="O31" s="402"/>
      <c r="P31" s="10">
        <v>10</v>
      </c>
      <c r="Q31" s="7">
        <v>8</v>
      </c>
      <c r="R31" s="7">
        <v>4</v>
      </c>
      <c r="S31" s="7">
        <v>6</v>
      </c>
    </row>
    <row r="32" spans="1:19" ht="18" customHeight="1">
      <c r="A32" s="382"/>
      <c r="B32" s="389"/>
      <c r="C32" s="390"/>
      <c r="D32" s="390"/>
      <c r="E32" s="388"/>
      <c r="F32" s="389"/>
      <c r="G32" s="390"/>
      <c r="H32" s="390"/>
      <c r="I32" s="388"/>
      <c r="J32" s="389"/>
      <c r="K32" s="390"/>
      <c r="L32" s="390"/>
      <c r="M32" s="389"/>
      <c r="N32" s="390"/>
      <c r="O32" s="403"/>
      <c r="P32" s="10"/>
      <c r="Q32" s="7"/>
      <c r="R32" s="7"/>
      <c r="S32" s="7"/>
    </row>
    <row r="33" spans="1:19" ht="18" customHeight="1">
      <c r="A33" s="379" t="s">
        <v>25</v>
      </c>
      <c r="B33" s="373" t="str">
        <f>IF($P$33="","",VLOOKUP($P$33,'参加者リスト'!$K$36:$M$121,2))</f>
        <v>村上陽子</v>
      </c>
      <c r="C33" s="374"/>
      <c r="D33" s="374"/>
      <c r="E33" s="383" t="s">
        <v>38</v>
      </c>
      <c r="F33" s="373" t="str">
        <f>IF($Q$33="","",VLOOKUP($Q$33,'参加者リスト'!$K$36:$M$121,2))</f>
        <v>篠田由紀恵</v>
      </c>
      <c r="G33" s="374"/>
      <c r="H33" s="374"/>
      <c r="I33" s="386"/>
      <c r="J33" s="373" t="str">
        <f>IF($R$33="","",VLOOKUP($R$33,'参加者リスト'!$K$36:$M$121,2))</f>
        <v>佐伯芳香</v>
      </c>
      <c r="K33" s="374"/>
      <c r="L33" s="374"/>
      <c r="M33" s="373" t="str">
        <f>IF($S$33="","",VLOOKUP($S$33,'参加者リスト'!$K$36:$M$121,2))</f>
        <v>為近記久子</v>
      </c>
      <c r="N33" s="374"/>
      <c r="O33" s="375"/>
      <c r="P33" s="10">
        <v>33</v>
      </c>
      <c r="Q33" s="7">
        <v>21</v>
      </c>
      <c r="R33" s="7">
        <v>19</v>
      </c>
      <c r="S33" s="7">
        <v>35</v>
      </c>
    </row>
    <row r="34" spans="1:19" ht="18" customHeight="1">
      <c r="A34" s="380"/>
      <c r="B34" s="376" t="str">
        <f>IF(P$33="","",VLOOKUP(P$33,'参加者リスト'!$K$36:$M$121,3))</f>
        <v>シャトルＩＷＡＫＵＮＩ</v>
      </c>
      <c r="C34" s="377"/>
      <c r="D34" s="377"/>
      <c r="E34" s="384"/>
      <c r="F34" s="376" t="str">
        <f>IF(Q$33="","",VLOOKUP(Q$33,'参加者リスト'!$K$36:$M$121,3))</f>
        <v>山口レディースクラブ</v>
      </c>
      <c r="G34" s="377"/>
      <c r="H34" s="377"/>
      <c r="I34" s="387"/>
      <c r="J34" s="376" t="str">
        <f>IF(R$33="","",VLOOKUP(R$33,'参加者リスト'!$K$36:$M$121,3))</f>
        <v>山口レディースクラブ</v>
      </c>
      <c r="K34" s="377"/>
      <c r="L34" s="377"/>
      <c r="M34" s="376" t="str">
        <f>IF(S$33="","",VLOOKUP(S$33,'参加者リスト'!$K$36:$M$121,3))</f>
        <v>小野田クラブ</v>
      </c>
      <c r="N34" s="377"/>
      <c r="O34" s="378"/>
      <c r="P34" s="10"/>
      <c r="Q34" s="7"/>
      <c r="R34" s="7"/>
      <c r="S34" s="7"/>
    </row>
    <row r="35" spans="1:19" ht="18" customHeight="1">
      <c r="A35" s="381"/>
      <c r="B35" s="367" t="str">
        <f>IF($P$35="","",VLOOKUP($P$35,'参加者リスト'!$K$36:$M$121,2))</f>
        <v>小原美紀</v>
      </c>
      <c r="C35" s="368"/>
      <c r="D35" s="368"/>
      <c r="E35" s="384"/>
      <c r="F35" s="367" t="str">
        <f>IF($Q$35="","",VLOOKUP($Q$35,'参加者リスト'!$K$36:$M$121,2))</f>
        <v>瀬畑由紀子</v>
      </c>
      <c r="G35" s="368"/>
      <c r="H35" s="368"/>
      <c r="I35" s="387"/>
      <c r="J35" s="367" t="str">
        <f>IF($R$35="","",VLOOKUP($R$35,'参加者リスト'!$K$36:$M$121,2))</f>
        <v>斉藤静枝</v>
      </c>
      <c r="K35" s="368"/>
      <c r="L35" s="368"/>
      <c r="M35" s="367" t="str">
        <f>IF($S$35="","",VLOOKUP($S$35,'参加者リスト'!$K$36:$M$121,2))</f>
        <v>為近由美子</v>
      </c>
      <c r="N35" s="368"/>
      <c r="O35" s="369"/>
      <c r="P35" s="10">
        <v>34</v>
      </c>
      <c r="Q35" s="7">
        <v>22</v>
      </c>
      <c r="R35" s="7">
        <v>20</v>
      </c>
      <c r="S35" s="7">
        <v>36</v>
      </c>
    </row>
    <row r="36" spans="1:19" ht="18" customHeight="1">
      <c r="A36" s="382"/>
      <c r="B36" s="370" t="str">
        <f>IF(P$35="","",VLOOKUP(P$35,'参加者リスト'!$K$36:$M$121,3))</f>
        <v>由宇クラブ</v>
      </c>
      <c r="C36" s="371"/>
      <c r="D36" s="371"/>
      <c r="E36" s="385"/>
      <c r="F36" s="370" t="str">
        <f>IF(Q$35="","",VLOOKUP(Q$35,'参加者リスト'!$K$36:$M$121,3))</f>
        <v>山口レディースクラブ</v>
      </c>
      <c r="G36" s="371"/>
      <c r="H36" s="371"/>
      <c r="I36" s="388"/>
      <c r="J36" s="370" t="str">
        <f>IF(R$35="","",VLOOKUP(R$35,'参加者リスト'!$K$36:$M$121,3))</f>
        <v>山口レディースクラブ</v>
      </c>
      <c r="K36" s="371"/>
      <c r="L36" s="371"/>
      <c r="M36" s="370" t="str">
        <f>IF(S$35="","",VLOOKUP(S$35,'参加者リスト'!$K$36:$M$121,3))</f>
        <v>小野田クラブ</v>
      </c>
      <c r="N36" s="371"/>
      <c r="O36" s="372"/>
      <c r="P36" s="10"/>
      <c r="Q36" s="7"/>
      <c r="R36" s="7"/>
      <c r="S36" s="7"/>
    </row>
    <row r="37" spans="1:19" ht="18" customHeight="1">
      <c r="A37" s="379" t="s">
        <v>26</v>
      </c>
      <c r="B37" s="373" t="str">
        <f>IF($P$37="","",VLOOKUP($P$37,'参加者リスト'!$P$36:$R$125,2))</f>
        <v>小川善己</v>
      </c>
      <c r="C37" s="374"/>
      <c r="D37" s="374"/>
      <c r="E37" s="383" t="s">
        <v>39</v>
      </c>
      <c r="F37" s="373" t="str">
        <f>IF($Q$37="","",VLOOKUP($Q$37,'参加者リスト'!$P$36:$R$125,2))</f>
        <v>角廣佳代</v>
      </c>
      <c r="G37" s="374"/>
      <c r="H37" s="374"/>
      <c r="I37" s="386"/>
      <c r="J37" s="373" t="str">
        <f>IF($R$37="","",VLOOKUP($R$37,'参加者リスト'!$P$36:$R$125,2))</f>
        <v>藤井菊代</v>
      </c>
      <c r="K37" s="374"/>
      <c r="L37" s="374"/>
      <c r="M37" s="373" t="str">
        <f>IF($S$37="","",VLOOKUP($S$37,'参加者リスト'!$P$36:$R$125,2))</f>
        <v>今尾美代子</v>
      </c>
      <c r="N37" s="374"/>
      <c r="O37" s="375"/>
      <c r="P37" s="11">
        <v>11</v>
      </c>
      <c r="Q37" s="12">
        <v>5</v>
      </c>
      <c r="R37" s="12">
        <v>3</v>
      </c>
      <c r="S37" s="12">
        <v>7</v>
      </c>
    </row>
    <row r="38" spans="1:19" ht="18" customHeight="1">
      <c r="A38" s="380"/>
      <c r="B38" s="376" t="str">
        <f>IF(P$37="","",VLOOKUP(P$37,'参加者リスト'!$P$36:$R$125,3))</f>
        <v>姫山シャトルズ</v>
      </c>
      <c r="C38" s="377"/>
      <c r="D38" s="377"/>
      <c r="E38" s="384"/>
      <c r="F38" s="376" t="str">
        <f>IF(Q$37="","",VLOOKUP(Q$37,'参加者リスト'!$P$36:$R$125,3))</f>
        <v>平生ドリーム</v>
      </c>
      <c r="G38" s="377"/>
      <c r="H38" s="377"/>
      <c r="I38" s="387"/>
      <c r="J38" s="376" t="str">
        <f>IF(R$37="","",VLOOKUP(R$37,'参加者リスト'!$P$36:$R$125,3))</f>
        <v>コミスポ楠</v>
      </c>
      <c r="K38" s="377"/>
      <c r="L38" s="377"/>
      <c r="M38" s="376" t="str">
        <f>IF(S$37="","",VLOOKUP(S$37,'参加者リスト'!$P$36:$R$125,3))</f>
        <v>防府同好会</v>
      </c>
      <c r="N38" s="377"/>
      <c r="O38" s="378"/>
      <c r="P38" s="11"/>
      <c r="Q38" s="12"/>
      <c r="R38" s="12"/>
      <c r="S38" s="12"/>
    </row>
    <row r="39" spans="1:19" ht="18" customHeight="1">
      <c r="A39" s="381"/>
      <c r="B39" s="367" t="str">
        <f>IF($P$39="","",VLOOKUP($P$39,'参加者リスト'!$P$36:$R$125,2))</f>
        <v>岡村洋子</v>
      </c>
      <c r="C39" s="368"/>
      <c r="D39" s="368"/>
      <c r="E39" s="384"/>
      <c r="F39" s="367" t="str">
        <f>IF($Q$39="","",VLOOKUP($Q$39,'参加者リスト'!$P$36:$R$125,2))</f>
        <v>原田優子</v>
      </c>
      <c r="G39" s="368"/>
      <c r="H39" s="368"/>
      <c r="I39" s="387"/>
      <c r="J39" s="367" t="str">
        <f>IF($R$39="","",VLOOKUP($R$39,'参加者リスト'!$P$36:$R$125,2))</f>
        <v>續　みどり</v>
      </c>
      <c r="K39" s="368"/>
      <c r="L39" s="368"/>
      <c r="M39" s="367" t="str">
        <f>IF($S$39="","",VLOOKUP($S$39,'参加者リスト'!$P$36:$R$125,2))</f>
        <v>井上貴子</v>
      </c>
      <c r="N39" s="368"/>
      <c r="O39" s="369"/>
      <c r="P39" s="11">
        <v>12</v>
      </c>
      <c r="Q39" s="12">
        <v>6</v>
      </c>
      <c r="R39" s="12">
        <v>4</v>
      </c>
      <c r="S39" s="12">
        <v>8</v>
      </c>
    </row>
    <row r="40" spans="1:19" ht="18" customHeight="1">
      <c r="A40" s="382"/>
      <c r="B40" s="370" t="str">
        <f>IF(P$39="","",VLOOKUP(P$39,'参加者リスト'!$P$36:$R$125,3))</f>
        <v>姫山シャトルズ</v>
      </c>
      <c r="C40" s="371"/>
      <c r="D40" s="372"/>
      <c r="E40" s="385"/>
      <c r="F40" s="370" t="str">
        <f>IF(Q$39="","",VLOOKUP(Q$39,'参加者リスト'!$P$36:$R$125,3))</f>
        <v>ＢＡＤ６エンジェル</v>
      </c>
      <c r="G40" s="371"/>
      <c r="H40" s="372"/>
      <c r="I40" s="388"/>
      <c r="J40" s="370" t="str">
        <f>IF(R$39="","",VLOOKUP(R$39,'参加者リスト'!$P$36:$R$125,3))</f>
        <v>コミスポ楠</v>
      </c>
      <c r="K40" s="371"/>
      <c r="L40" s="372"/>
      <c r="M40" s="370" t="str">
        <f>IF(S$39="","",VLOOKUP(S$39,'参加者リスト'!$P$36:$R$125,3))</f>
        <v>防府同好会</v>
      </c>
      <c r="N40" s="371"/>
      <c r="O40" s="372"/>
      <c r="P40" s="11"/>
      <c r="Q40" s="12"/>
      <c r="R40" s="12"/>
      <c r="S40" s="12"/>
    </row>
    <row r="42" ht="21">
      <c r="A42" s="343" t="s">
        <v>191</v>
      </c>
    </row>
  </sheetData>
  <mergeCells count="144">
    <mergeCell ref="I37:I40"/>
    <mergeCell ref="A1:O1"/>
    <mergeCell ref="M27:O27"/>
    <mergeCell ref="B28:D28"/>
    <mergeCell ref="F28:H28"/>
    <mergeCell ref="J28:L28"/>
    <mergeCell ref="M28:O28"/>
    <mergeCell ref="E27:E28"/>
    <mergeCell ref="I27:I28"/>
    <mergeCell ref="A27:A28"/>
    <mergeCell ref="B27:D27"/>
    <mergeCell ref="F27:H27"/>
    <mergeCell ref="J27:L27"/>
    <mergeCell ref="F26:H26"/>
    <mergeCell ref="J26:L26"/>
    <mergeCell ref="M26:O26"/>
    <mergeCell ref="E23:E26"/>
    <mergeCell ref="I23:I26"/>
    <mergeCell ref="M23:O23"/>
    <mergeCell ref="F24:H24"/>
    <mergeCell ref="J24:L24"/>
    <mergeCell ref="M24:O24"/>
    <mergeCell ref="M25:O25"/>
    <mergeCell ref="A23:A26"/>
    <mergeCell ref="B23:D23"/>
    <mergeCell ref="F23:H23"/>
    <mergeCell ref="J23:L23"/>
    <mergeCell ref="B25:D25"/>
    <mergeCell ref="F25:H25"/>
    <mergeCell ref="J25:L25"/>
    <mergeCell ref="F22:H22"/>
    <mergeCell ref="J22:L22"/>
    <mergeCell ref="M22:O22"/>
    <mergeCell ref="E19:E22"/>
    <mergeCell ref="I19:I22"/>
    <mergeCell ref="F21:H21"/>
    <mergeCell ref="J21:L21"/>
    <mergeCell ref="M21:O21"/>
    <mergeCell ref="F19:H19"/>
    <mergeCell ref="J19:L19"/>
    <mergeCell ref="M19:O19"/>
    <mergeCell ref="B20:D20"/>
    <mergeCell ref="F20:H20"/>
    <mergeCell ref="J20:L20"/>
    <mergeCell ref="M20:O20"/>
    <mergeCell ref="J17:L17"/>
    <mergeCell ref="M17:O17"/>
    <mergeCell ref="B18:D18"/>
    <mergeCell ref="F18:H18"/>
    <mergeCell ref="J18:L18"/>
    <mergeCell ref="M18:O18"/>
    <mergeCell ref="E15:E18"/>
    <mergeCell ref="I15:I18"/>
    <mergeCell ref="J15:L15"/>
    <mergeCell ref="M15:O15"/>
    <mergeCell ref="B16:D16"/>
    <mergeCell ref="F16:H16"/>
    <mergeCell ref="J16:L16"/>
    <mergeCell ref="M16:O16"/>
    <mergeCell ref="M12:O12"/>
    <mergeCell ref="J13:L13"/>
    <mergeCell ref="J14:L14"/>
    <mergeCell ref="M13:O13"/>
    <mergeCell ref="M14:O14"/>
    <mergeCell ref="F14:H14"/>
    <mergeCell ref="J12:L12"/>
    <mergeCell ref="A29:A32"/>
    <mergeCell ref="B29:D29"/>
    <mergeCell ref="F29:H29"/>
    <mergeCell ref="J29:L29"/>
    <mergeCell ref="B30:D30"/>
    <mergeCell ref="F30:H30"/>
    <mergeCell ref="J30:L30"/>
    <mergeCell ref="F17:H17"/>
    <mergeCell ref="A13:A14"/>
    <mergeCell ref="B12:D12"/>
    <mergeCell ref="B13:D13"/>
    <mergeCell ref="B14:D14"/>
    <mergeCell ref="F12:H12"/>
    <mergeCell ref="M29:O29"/>
    <mergeCell ref="E3:K3"/>
    <mergeCell ref="E8:G8"/>
    <mergeCell ref="E9:I9"/>
    <mergeCell ref="E13:E14"/>
    <mergeCell ref="I13:I14"/>
    <mergeCell ref="E29:E32"/>
    <mergeCell ref="M30:O30"/>
    <mergeCell ref="F13:H13"/>
    <mergeCell ref="F31:H31"/>
    <mergeCell ref="J31:L31"/>
    <mergeCell ref="M31:O31"/>
    <mergeCell ref="I29:I32"/>
    <mergeCell ref="F32:H32"/>
    <mergeCell ref="J32:L32"/>
    <mergeCell ref="M32:O32"/>
    <mergeCell ref="B17:D17"/>
    <mergeCell ref="A15:A18"/>
    <mergeCell ref="A19:A22"/>
    <mergeCell ref="B32:D32"/>
    <mergeCell ref="B31:D31"/>
    <mergeCell ref="B19:D19"/>
    <mergeCell ref="B22:D22"/>
    <mergeCell ref="B21:D21"/>
    <mergeCell ref="B26:D26"/>
    <mergeCell ref="B24:D24"/>
    <mergeCell ref="A33:A36"/>
    <mergeCell ref="B33:D33"/>
    <mergeCell ref="F33:H33"/>
    <mergeCell ref="J33:L33"/>
    <mergeCell ref="F35:H35"/>
    <mergeCell ref="J35:L35"/>
    <mergeCell ref="M33:O33"/>
    <mergeCell ref="B34:D34"/>
    <mergeCell ref="F34:H34"/>
    <mergeCell ref="B15:D15"/>
    <mergeCell ref="F15:H15"/>
    <mergeCell ref="J34:L34"/>
    <mergeCell ref="M34:O34"/>
    <mergeCell ref="E33:E36"/>
    <mergeCell ref="I33:I36"/>
    <mergeCell ref="B35:D35"/>
    <mergeCell ref="M35:O35"/>
    <mergeCell ref="B36:D36"/>
    <mergeCell ref="F36:H36"/>
    <mergeCell ref="J36:L36"/>
    <mergeCell ref="M36:O36"/>
    <mergeCell ref="A37:A40"/>
    <mergeCell ref="B37:D37"/>
    <mergeCell ref="F37:H37"/>
    <mergeCell ref="B38:D38"/>
    <mergeCell ref="F38:H38"/>
    <mergeCell ref="B39:D39"/>
    <mergeCell ref="F39:H39"/>
    <mergeCell ref="B40:D40"/>
    <mergeCell ref="F40:H40"/>
    <mergeCell ref="E37:E40"/>
    <mergeCell ref="J37:L37"/>
    <mergeCell ref="M37:O37"/>
    <mergeCell ref="J38:L38"/>
    <mergeCell ref="M38:O38"/>
    <mergeCell ref="J39:L39"/>
    <mergeCell ref="M39:O39"/>
    <mergeCell ref="J40:L40"/>
    <mergeCell ref="M40:O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0"/>
  <sheetViews>
    <sheetView workbookViewId="0" topLeftCell="A1">
      <selection activeCell="AN9" sqref="AN9"/>
    </sheetView>
  </sheetViews>
  <sheetFormatPr defaultColWidth="9.00390625" defaultRowHeight="13.5"/>
  <cols>
    <col min="1" max="1" width="3.25390625" style="147" bestFit="1" customWidth="1"/>
    <col min="2" max="2" width="11.50390625" style="39" customWidth="1"/>
    <col min="3" max="3" width="12.50390625" style="38" customWidth="1"/>
    <col min="4" max="4" width="2.50390625" style="36" bestFit="1" customWidth="1"/>
    <col min="5" max="6" width="2.50390625" style="36" customWidth="1"/>
    <col min="7" max="7" width="2.625" style="121" customWidth="1"/>
    <col min="8" max="8" width="1.625" style="36" customWidth="1"/>
    <col min="9" max="9" width="2.625" style="121" customWidth="1"/>
    <col min="10" max="13" width="2.50390625" style="36" customWidth="1"/>
    <col min="14" max="14" width="2.625" style="121" customWidth="1"/>
    <col min="15" max="15" width="1.625" style="36" customWidth="1"/>
    <col min="16" max="16" width="2.625" style="121" customWidth="1"/>
    <col min="17" max="18" width="2.50390625" style="36" customWidth="1"/>
    <col min="19" max="20" width="2.50390625" style="121" customWidth="1"/>
    <col min="21" max="21" width="2.50390625" style="36" customWidth="1"/>
    <col min="22" max="22" width="2.625" style="121" customWidth="1"/>
    <col min="23" max="23" width="1.625" style="36" customWidth="1"/>
    <col min="24" max="24" width="2.625" style="121" customWidth="1"/>
    <col min="25" max="25" width="2.625" style="36" customWidth="1"/>
    <col min="26" max="27" width="2.50390625" style="36" customWidth="1"/>
    <col min="28" max="29" width="2.50390625" style="116" customWidth="1"/>
    <col min="30" max="38" width="2.50390625" style="117" customWidth="1"/>
    <col min="39" max="16384" width="9.00390625" style="33" customWidth="1"/>
  </cols>
  <sheetData>
    <row r="1" spans="2:3" ht="21">
      <c r="B1" s="34" t="s">
        <v>0</v>
      </c>
      <c r="C1" s="35"/>
    </row>
    <row r="2" ht="7.5" customHeight="1">
      <c r="B2" s="34"/>
    </row>
    <row r="3" spans="4:27" ht="7.5" customHeight="1">
      <c r="D3" s="40"/>
      <c r="E3" s="40"/>
      <c r="F3" s="40"/>
      <c r="G3" s="123"/>
      <c r="H3" s="40"/>
      <c r="I3" s="123"/>
      <c r="J3" s="40"/>
      <c r="K3" s="40"/>
      <c r="L3" s="40"/>
      <c r="M3" s="40"/>
      <c r="N3" s="123"/>
      <c r="O3" s="40"/>
      <c r="P3" s="123"/>
      <c r="Q3" s="40"/>
      <c r="R3" s="40"/>
      <c r="S3" s="123"/>
      <c r="T3" s="123"/>
      <c r="U3" s="40"/>
      <c r="V3" s="123"/>
      <c r="W3" s="40"/>
      <c r="X3" s="123"/>
      <c r="Y3" s="40"/>
      <c r="Z3" s="40"/>
      <c r="AA3" s="40"/>
    </row>
    <row r="4" spans="4:27" ht="7.5" customHeight="1">
      <c r="D4" s="40"/>
      <c r="E4" s="40"/>
      <c r="F4" s="40"/>
      <c r="G4" s="123"/>
      <c r="H4" s="40"/>
      <c r="I4" s="123"/>
      <c r="J4" s="40"/>
      <c r="K4" s="40"/>
      <c r="L4" s="40"/>
      <c r="M4" s="40"/>
      <c r="N4" s="123"/>
      <c r="O4" s="40"/>
      <c r="P4" s="123"/>
      <c r="Q4" s="40"/>
      <c r="R4" s="40"/>
      <c r="S4" s="123"/>
      <c r="T4" s="123"/>
      <c r="U4" s="40"/>
      <c r="V4" s="123"/>
      <c r="W4" s="40"/>
      <c r="X4" s="123"/>
      <c r="Y4" s="40"/>
      <c r="Z4" s="40"/>
      <c r="AA4" s="40"/>
    </row>
    <row r="5" spans="4:27" ht="7.5" customHeight="1">
      <c r="D5" s="40"/>
      <c r="E5" s="40"/>
      <c r="F5" s="40"/>
      <c r="G5" s="123"/>
      <c r="H5" s="40"/>
      <c r="I5" s="123"/>
      <c r="J5" s="40"/>
      <c r="K5" s="40"/>
      <c r="L5" s="40"/>
      <c r="M5" s="40"/>
      <c r="N5" s="123"/>
      <c r="O5" s="40"/>
      <c r="P5" s="123"/>
      <c r="Q5" s="40"/>
      <c r="R5" s="40"/>
      <c r="S5" s="123"/>
      <c r="T5" s="123"/>
      <c r="U5" s="40"/>
      <c r="V5" s="123"/>
      <c r="W5" s="40"/>
      <c r="X5" s="123"/>
      <c r="Y5" s="40"/>
      <c r="Z5" s="40"/>
      <c r="AA5" s="40"/>
    </row>
    <row r="6" spans="4:27" ht="7.5" customHeight="1">
      <c r="D6" s="40"/>
      <c r="E6" s="40"/>
      <c r="F6" s="40"/>
      <c r="G6" s="123"/>
      <c r="H6" s="40"/>
      <c r="I6" s="123"/>
      <c r="J6" s="41"/>
      <c r="K6" s="41"/>
      <c r="L6" s="41"/>
      <c r="M6" s="41"/>
      <c r="N6" s="125"/>
      <c r="O6" s="40"/>
      <c r="P6" s="123"/>
      <c r="Q6" s="62"/>
      <c r="R6" s="62"/>
      <c r="U6" s="40"/>
      <c r="V6" s="123"/>
      <c r="W6" s="40"/>
      <c r="X6" s="123"/>
      <c r="Y6" s="40"/>
      <c r="Z6" s="40"/>
      <c r="AA6" s="40"/>
    </row>
    <row r="7" spans="2:27" ht="7.5" customHeight="1">
      <c r="B7" s="33"/>
      <c r="C7" s="33"/>
      <c r="D7" s="40"/>
      <c r="E7" s="40"/>
      <c r="F7" s="40"/>
      <c r="G7" s="123"/>
      <c r="H7" s="40"/>
      <c r="I7" s="123"/>
      <c r="J7" s="41"/>
      <c r="K7" s="41"/>
      <c r="L7" s="41"/>
      <c r="M7" s="41"/>
      <c r="N7" s="125"/>
      <c r="O7" s="40"/>
      <c r="P7" s="123"/>
      <c r="Q7" s="62"/>
      <c r="R7" s="62"/>
      <c r="U7" s="40"/>
      <c r="V7" s="123"/>
      <c r="W7" s="49"/>
      <c r="X7" s="123"/>
      <c r="Y7" s="40"/>
      <c r="Z7" s="40"/>
      <c r="AA7" s="40"/>
    </row>
    <row r="8" spans="2:27" ht="7.5" customHeight="1">
      <c r="B8" s="33"/>
      <c r="C8" s="33"/>
      <c r="D8" s="40"/>
      <c r="E8" s="40"/>
      <c r="F8" s="40"/>
      <c r="G8" s="123"/>
      <c r="H8" s="40"/>
      <c r="I8" s="123"/>
      <c r="J8" s="40"/>
      <c r="K8" s="40"/>
      <c r="L8" s="40"/>
      <c r="M8" s="40"/>
      <c r="N8" s="123"/>
      <c r="O8" s="40"/>
      <c r="P8" s="123"/>
      <c r="Q8" s="40"/>
      <c r="R8" s="40"/>
      <c r="S8" s="123"/>
      <c r="T8" s="123"/>
      <c r="U8" s="40"/>
      <c r="V8" s="123"/>
      <c r="W8" s="49"/>
      <c r="X8" s="123"/>
      <c r="Y8" s="40"/>
      <c r="Z8" s="40"/>
      <c r="AA8" s="40"/>
    </row>
    <row r="9" spans="1:29" ht="7.5" customHeight="1">
      <c r="A9" s="139"/>
      <c r="B9" s="52"/>
      <c r="C9" s="30"/>
      <c r="D9" s="40"/>
      <c r="E9" s="40"/>
      <c r="F9" s="40"/>
      <c r="G9" s="123"/>
      <c r="H9" s="40"/>
      <c r="I9" s="126"/>
      <c r="J9" s="40"/>
      <c r="K9" s="40"/>
      <c r="L9" s="40"/>
      <c r="M9" s="40"/>
      <c r="N9" s="57"/>
      <c r="O9" s="57"/>
      <c r="P9" s="57"/>
      <c r="Q9" s="59"/>
      <c r="R9" s="59"/>
      <c r="S9" s="123"/>
      <c r="T9" s="123"/>
      <c r="U9" s="40"/>
      <c r="V9" s="123"/>
      <c r="W9" s="40"/>
      <c r="X9" s="123"/>
      <c r="Y9" s="60"/>
      <c r="Z9" s="40"/>
      <c r="AA9" s="40"/>
      <c r="AB9" s="118"/>
      <c r="AC9" s="118"/>
    </row>
    <row r="10" spans="1:29" ht="7.5" customHeight="1">
      <c r="A10" s="497"/>
      <c r="B10" s="46"/>
      <c r="C10" s="47"/>
      <c r="D10" s="40"/>
      <c r="E10" s="40"/>
      <c r="F10" s="40"/>
      <c r="G10" s="123"/>
      <c r="H10" s="40"/>
      <c r="I10" s="126"/>
      <c r="J10" s="40"/>
      <c r="K10" s="40"/>
      <c r="L10" s="40"/>
      <c r="M10" s="40"/>
      <c r="N10" s="149"/>
      <c r="O10" s="57"/>
      <c r="P10" s="57"/>
      <c r="Q10" s="352">
        <f>IF(N21="","",SUM(AE21:AE26))</f>
        <v>2</v>
      </c>
      <c r="R10" s="44"/>
      <c r="S10" s="123"/>
      <c r="T10" s="123"/>
      <c r="U10" s="33"/>
      <c r="V10" s="123"/>
      <c r="W10" s="40"/>
      <c r="X10" s="123"/>
      <c r="Y10" s="60"/>
      <c r="Z10" s="33"/>
      <c r="AA10" s="40"/>
      <c r="AB10" s="118"/>
      <c r="AC10" s="118"/>
    </row>
    <row r="11" spans="1:29" ht="7.5" customHeight="1" thickBot="1">
      <c r="A11" s="498">
        <v>3</v>
      </c>
      <c r="B11" s="347" t="str">
        <f>IF(A11="","",VLOOKUP(A11,'参加者リスト'!$A$2:$C$31,2))</f>
        <v>中谷英嗣</v>
      </c>
      <c r="C11" s="349" t="str">
        <f>IF(A11="","",VLOOKUP(A11,'参加者リスト'!$A$2:$C$31,3))</f>
        <v>山口県庁</v>
      </c>
      <c r="D11" s="62"/>
      <c r="E11" s="62"/>
      <c r="F11" s="62"/>
      <c r="G11" s="123"/>
      <c r="H11" s="62"/>
      <c r="I11" s="126"/>
      <c r="J11" s="62"/>
      <c r="K11" s="62"/>
      <c r="L11" s="62"/>
      <c r="M11" s="62"/>
      <c r="N11" s="57"/>
      <c r="O11" s="57"/>
      <c r="P11" s="57"/>
      <c r="Q11" s="352"/>
      <c r="R11" s="44"/>
      <c r="S11" s="123"/>
      <c r="T11" s="123"/>
      <c r="U11" s="33"/>
      <c r="V11" s="123"/>
      <c r="W11" s="40"/>
      <c r="X11" s="123"/>
      <c r="Y11" s="60"/>
      <c r="Z11" s="33"/>
      <c r="AA11" s="40"/>
      <c r="AB11" s="118"/>
      <c r="AC11" s="118"/>
    </row>
    <row r="12" spans="1:29" ht="7.5" customHeight="1">
      <c r="A12" s="364"/>
      <c r="B12" s="348"/>
      <c r="C12" s="350"/>
      <c r="D12" s="295"/>
      <c r="E12" s="295"/>
      <c r="F12" s="295"/>
      <c r="G12" s="267"/>
      <c r="H12" s="295"/>
      <c r="I12" s="297"/>
      <c r="J12" s="295"/>
      <c r="K12" s="295"/>
      <c r="L12" s="295"/>
      <c r="M12" s="295"/>
      <c r="N12" s="262"/>
      <c r="O12" s="248"/>
      <c r="P12" s="298"/>
      <c r="Q12" s="59"/>
      <c r="R12" s="59"/>
      <c r="S12" s="123"/>
      <c r="T12" s="123"/>
      <c r="U12" s="40"/>
      <c r="V12" s="123"/>
      <c r="W12" s="40"/>
      <c r="X12" s="123"/>
      <c r="Y12" s="60"/>
      <c r="Z12" s="40"/>
      <c r="AA12" s="40"/>
      <c r="AB12" s="118"/>
      <c r="AC12" s="118"/>
    </row>
    <row r="13" spans="1:29" ht="7.5" customHeight="1">
      <c r="A13" s="139"/>
      <c r="B13" s="52"/>
      <c r="C13" s="30"/>
      <c r="D13" s="40"/>
      <c r="E13" s="40"/>
      <c r="F13" s="40"/>
      <c r="G13" s="57"/>
      <c r="H13" s="57"/>
      <c r="I13" s="57"/>
      <c r="J13" s="40"/>
      <c r="K13" s="40"/>
      <c r="L13" s="40"/>
      <c r="M13" s="40"/>
      <c r="N13" s="57"/>
      <c r="O13" s="57"/>
      <c r="P13" s="291"/>
      <c r="Q13" s="59"/>
      <c r="R13" s="59"/>
      <c r="S13" s="123"/>
      <c r="T13" s="123"/>
      <c r="U13" s="40"/>
      <c r="V13" s="123"/>
      <c r="W13" s="40"/>
      <c r="X13" s="123"/>
      <c r="Y13" s="60"/>
      <c r="Z13" s="40"/>
      <c r="AA13" s="40"/>
      <c r="AB13" s="118"/>
      <c r="AC13" s="118"/>
    </row>
    <row r="14" spans="1:29" ht="7.5" customHeight="1">
      <c r="A14" s="139"/>
      <c r="B14" s="52"/>
      <c r="C14" s="30"/>
      <c r="D14" s="40"/>
      <c r="E14" s="40"/>
      <c r="F14" s="40"/>
      <c r="G14" s="57"/>
      <c r="H14" s="57"/>
      <c r="I14" s="57"/>
      <c r="J14" s="40"/>
      <c r="K14" s="40"/>
      <c r="L14" s="40"/>
      <c r="M14" s="40"/>
      <c r="N14" s="149"/>
      <c r="O14" s="57"/>
      <c r="P14" s="291"/>
      <c r="Q14" s="59"/>
      <c r="R14" s="59"/>
      <c r="S14" s="123"/>
      <c r="T14" s="123"/>
      <c r="U14" s="40"/>
      <c r="V14" s="123"/>
      <c r="W14" s="40"/>
      <c r="X14" s="123"/>
      <c r="Y14" s="60"/>
      <c r="Z14" s="40"/>
      <c r="AA14" s="40"/>
      <c r="AB14" s="118"/>
      <c r="AC14" s="118"/>
    </row>
    <row r="15" spans="1:29" ht="7.5" customHeight="1">
      <c r="A15" s="497"/>
      <c r="B15" s="46"/>
      <c r="C15" s="61"/>
      <c r="D15" s="40"/>
      <c r="E15" s="40"/>
      <c r="F15" s="40"/>
      <c r="G15" s="57"/>
      <c r="H15" s="57"/>
      <c r="I15" s="57"/>
      <c r="J15" s="40"/>
      <c r="K15" s="40"/>
      <c r="L15" s="40"/>
      <c r="M15" s="40"/>
      <c r="N15" s="123"/>
      <c r="O15" s="40"/>
      <c r="P15" s="299"/>
      <c r="Q15" s="40"/>
      <c r="R15" s="40"/>
      <c r="S15" s="123"/>
      <c r="T15" s="123"/>
      <c r="U15" s="40"/>
      <c r="V15" s="130"/>
      <c r="W15" s="65"/>
      <c r="X15" s="130"/>
      <c r="Y15" s="40"/>
      <c r="Z15" s="40"/>
      <c r="AA15" s="40"/>
      <c r="AB15" s="118"/>
      <c r="AC15" s="118"/>
    </row>
    <row r="16" spans="1:29" ht="7.5" customHeight="1">
      <c r="A16" s="497"/>
      <c r="B16" s="46"/>
      <c r="C16" s="61"/>
      <c r="D16" s="40"/>
      <c r="E16" s="40"/>
      <c r="F16" s="40"/>
      <c r="G16" s="57"/>
      <c r="H16" s="57"/>
      <c r="I16" s="57"/>
      <c r="J16" s="70"/>
      <c r="K16" s="70"/>
      <c r="L16" s="70"/>
      <c r="M16" s="70"/>
      <c r="N16" s="130"/>
      <c r="O16" s="40"/>
      <c r="P16" s="299"/>
      <c r="Q16" s="62"/>
      <c r="R16" s="62"/>
      <c r="S16" s="130"/>
      <c r="T16" s="130"/>
      <c r="U16" s="40"/>
      <c r="V16" s="130"/>
      <c r="W16" s="65"/>
      <c r="X16" s="130"/>
      <c r="Y16" s="40"/>
      <c r="Z16" s="40"/>
      <c r="AA16" s="40"/>
      <c r="AB16" s="118"/>
      <c r="AC16" s="118"/>
    </row>
    <row r="17" spans="1:29" ht="7.5" customHeight="1">
      <c r="A17" s="497"/>
      <c r="B17" s="46"/>
      <c r="C17" s="61"/>
      <c r="D17" s="40"/>
      <c r="E17" s="40"/>
      <c r="F17" s="40"/>
      <c r="G17" s="57"/>
      <c r="H17" s="57"/>
      <c r="I17" s="57"/>
      <c r="J17" s="70"/>
      <c r="K17" s="70"/>
      <c r="L17" s="70"/>
      <c r="M17" s="70"/>
      <c r="N17" s="130"/>
      <c r="O17" s="56"/>
      <c r="P17" s="299"/>
      <c r="Q17" s="62"/>
      <c r="R17" s="62"/>
      <c r="S17" s="130"/>
      <c r="T17" s="130"/>
      <c r="U17" s="60"/>
      <c r="V17" s="123"/>
      <c r="W17" s="40"/>
      <c r="X17" s="123"/>
      <c r="Y17" s="40"/>
      <c r="Z17" s="40"/>
      <c r="AA17" s="40"/>
      <c r="AB17" s="118"/>
      <c r="AC17" s="118"/>
    </row>
    <row r="18" spans="1:27" ht="7.5" customHeight="1">
      <c r="A18" s="497"/>
      <c r="B18" s="46"/>
      <c r="C18" s="61"/>
      <c r="D18" s="40"/>
      <c r="E18" s="40"/>
      <c r="F18" s="40"/>
      <c r="G18" s="57"/>
      <c r="H18" s="57"/>
      <c r="I18" s="57"/>
      <c r="J18" s="40"/>
      <c r="K18" s="40"/>
      <c r="L18" s="40"/>
      <c r="M18" s="40"/>
      <c r="N18" s="123"/>
      <c r="O18" s="56"/>
      <c r="P18" s="300"/>
      <c r="Q18" s="68"/>
      <c r="R18" s="68"/>
      <c r="S18" s="71"/>
      <c r="T18" s="123"/>
      <c r="V18" s="57"/>
      <c r="W18" s="57">
        <f>IF(V18="","","-")</f>
      </c>
      <c r="X18" s="57"/>
      <c r="Y18" s="40"/>
      <c r="Z18" s="53"/>
      <c r="AA18" s="53"/>
    </row>
    <row r="19" spans="1:27" ht="7.5" customHeight="1">
      <c r="A19" s="139"/>
      <c r="B19" s="52"/>
      <c r="C19" s="30"/>
      <c r="D19" s="41"/>
      <c r="E19" s="41"/>
      <c r="F19" s="41"/>
      <c r="G19" s="125"/>
      <c r="H19" s="41"/>
      <c r="I19" s="123"/>
      <c r="J19" s="70"/>
      <c r="K19" s="70"/>
      <c r="L19" s="70"/>
      <c r="M19" s="70"/>
      <c r="N19" s="130"/>
      <c r="O19" s="56"/>
      <c r="P19" s="300"/>
      <c r="Q19" s="68"/>
      <c r="R19" s="68"/>
      <c r="S19" s="57"/>
      <c r="T19" s="106"/>
      <c r="V19" s="57"/>
      <c r="W19" s="57"/>
      <c r="X19" s="57"/>
      <c r="Y19" s="59"/>
      <c r="Z19" s="53"/>
      <c r="AA19" s="53"/>
    </row>
    <row r="20" spans="1:32" ht="7.5" customHeight="1">
      <c r="A20" s="139"/>
      <c r="B20" s="52"/>
      <c r="C20" s="30"/>
      <c r="D20" s="41"/>
      <c r="E20" s="41"/>
      <c r="F20" s="41"/>
      <c r="G20" s="125"/>
      <c r="H20" s="41"/>
      <c r="I20" s="123"/>
      <c r="J20" s="70"/>
      <c r="K20" s="70"/>
      <c r="L20" s="70"/>
      <c r="M20" s="70"/>
      <c r="N20" s="130"/>
      <c r="O20" s="56"/>
      <c r="P20" s="300"/>
      <c r="Q20" s="68"/>
      <c r="R20" s="68"/>
      <c r="S20" s="57"/>
      <c r="T20" s="106"/>
      <c r="V20" s="57"/>
      <c r="W20" s="57"/>
      <c r="X20" s="57"/>
      <c r="Y20" s="59"/>
      <c r="Z20" s="53"/>
      <c r="AA20" s="53"/>
      <c r="AE20" s="118"/>
      <c r="AF20" s="118"/>
    </row>
    <row r="21" spans="1:32" ht="7.5" customHeight="1">
      <c r="A21" s="139"/>
      <c r="B21" s="52"/>
      <c r="C21" s="30"/>
      <c r="D21" s="108"/>
      <c r="E21" s="108"/>
      <c r="F21" s="41"/>
      <c r="G21" s="125"/>
      <c r="H21" s="41"/>
      <c r="I21" s="123"/>
      <c r="J21" s="70"/>
      <c r="K21" s="70"/>
      <c r="L21" s="70"/>
      <c r="M21" s="70"/>
      <c r="N21" s="434">
        <v>21</v>
      </c>
      <c r="O21" s="435" t="str">
        <f>IF(N21="","","-")</f>
        <v>-</v>
      </c>
      <c r="P21" s="437">
        <v>13</v>
      </c>
      <c r="Q21" s="68"/>
      <c r="R21" s="68"/>
      <c r="S21" s="108"/>
      <c r="T21" s="108"/>
      <c r="V21" s="57"/>
      <c r="W21" s="57"/>
      <c r="X21" s="57"/>
      <c r="Y21" s="59"/>
      <c r="Z21" s="53"/>
      <c r="AA21" s="53"/>
      <c r="AE21" s="345">
        <f>IF(N21-P21&gt;0,1,0)</f>
        <v>1</v>
      </c>
      <c r="AF21" s="345">
        <f>IF(P21-N21&gt;0,1,0)</f>
        <v>0</v>
      </c>
    </row>
    <row r="22" spans="1:32" ht="7.5" customHeight="1">
      <c r="A22" s="139"/>
      <c r="B22" s="52"/>
      <c r="C22" s="30"/>
      <c r="D22" s="108"/>
      <c r="E22" s="108"/>
      <c r="F22" s="41"/>
      <c r="G22" s="125"/>
      <c r="H22" s="41"/>
      <c r="I22" s="123"/>
      <c r="J22" s="70"/>
      <c r="K22" s="70"/>
      <c r="L22" s="70"/>
      <c r="M22" s="70"/>
      <c r="N22" s="436"/>
      <c r="O22" s="435"/>
      <c r="P22" s="437"/>
      <c r="Q22" s="71"/>
      <c r="R22" s="71"/>
      <c r="S22" s="108"/>
      <c r="T22" s="108"/>
      <c r="V22" s="57"/>
      <c r="W22" s="57">
        <f>IF(V22="","","-")</f>
      </c>
      <c r="X22" s="80"/>
      <c r="Y22" s="352">
        <f>IF(V45="","",SUM(AH45:AH50))</f>
        <v>0</v>
      </c>
      <c r="Z22" s="40"/>
      <c r="AA22" s="40"/>
      <c r="AE22" s="345"/>
      <c r="AF22" s="345"/>
    </row>
    <row r="23" spans="1:32" ht="7.5" customHeight="1" thickBot="1">
      <c r="A23" s="139"/>
      <c r="B23" s="52"/>
      <c r="C23" s="30"/>
      <c r="D23" s="33"/>
      <c r="E23" s="33"/>
      <c r="F23" s="43"/>
      <c r="G23" s="124"/>
      <c r="H23" s="43"/>
      <c r="J23" s="70"/>
      <c r="K23" s="70"/>
      <c r="L23" s="70"/>
      <c r="M23" s="70"/>
      <c r="N23" s="434"/>
      <c r="O23" s="435">
        <f>IF(N23="","","-")</f>
      </c>
      <c r="P23" s="434"/>
      <c r="Q23" s="301"/>
      <c r="R23" s="302"/>
      <c r="S23" s="272"/>
      <c r="T23" s="272"/>
      <c r="U23" s="303"/>
      <c r="V23" s="256"/>
      <c r="W23" s="256"/>
      <c r="X23" s="304"/>
      <c r="Y23" s="352"/>
      <c r="Z23" s="40"/>
      <c r="AA23" s="40"/>
      <c r="AE23" s="345">
        <f>IF(N23-P23&gt;0,1,0)</f>
        <v>0</v>
      </c>
      <c r="AF23" s="345">
        <f>IF(P23-N23&gt;0,1,0)</f>
        <v>0</v>
      </c>
    </row>
    <row r="24" spans="1:32" ht="7.5" customHeight="1">
      <c r="A24" s="139"/>
      <c r="B24" s="52"/>
      <c r="C24" s="30"/>
      <c r="D24" s="41"/>
      <c r="E24" s="41"/>
      <c r="F24" s="41"/>
      <c r="G24" s="125"/>
      <c r="H24" s="41"/>
      <c r="I24" s="123"/>
      <c r="J24" s="70"/>
      <c r="K24" s="70"/>
      <c r="L24" s="70"/>
      <c r="M24" s="70"/>
      <c r="N24" s="310"/>
      <c r="O24" s="435"/>
      <c r="P24" s="434"/>
      <c r="Q24" s="105"/>
      <c r="R24" s="71"/>
      <c r="S24" s="108"/>
      <c r="T24" s="108"/>
      <c r="U24" s="53"/>
      <c r="V24" s="57"/>
      <c r="W24" s="57"/>
      <c r="X24" s="115"/>
      <c r="Y24" s="107"/>
      <c r="Z24" s="40"/>
      <c r="AA24" s="40"/>
      <c r="AE24" s="345"/>
      <c r="AF24" s="345"/>
    </row>
    <row r="25" spans="1:32" ht="7.5" customHeight="1">
      <c r="A25" s="497"/>
      <c r="B25" s="46"/>
      <c r="C25" s="61"/>
      <c r="D25" s="62"/>
      <c r="E25" s="62"/>
      <c r="F25" s="62"/>
      <c r="G25" s="123"/>
      <c r="H25" s="62"/>
      <c r="I25" s="126"/>
      <c r="J25" s="62"/>
      <c r="K25" s="62"/>
      <c r="L25" s="62"/>
      <c r="M25" s="62"/>
      <c r="N25" s="434">
        <v>21</v>
      </c>
      <c r="O25" s="435" t="str">
        <f>IF(N25="","","-")</f>
        <v>-</v>
      </c>
      <c r="P25" s="434">
        <v>15</v>
      </c>
      <c r="Q25" s="105"/>
      <c r="R25" s="71"/>
      <c r="S25" s="108"/>
      <c r="T25" s="108"/>
      <c r="U25" s="53"/>
      <c r="V25" s="57"/>
      <c r="W25" s="57"/>
      <c r="X25" s="115"/>
      <c r="Y25" s="107"/>
      <c r="Z25" s="40"/>
      <c r="AA25" s="40"/>
      <c r="AE25" s="345">
        <f>IF(N25-P25&gt;0,1,0)</f>
        <v>1</v>
      </c>
      <c r="AF25" s="345">
        <f>IF(P25-N25&gt;0,1,0)</f>
        <v>0</v>
      </c>
    </row>
    <row r="26" spans="2:32" ht="7.5" customHeight="1">
      <c r="B26" s="33"/>
      <c r="C26" s="33"/>
      <c r="D26" s="62"/>
      <c r="E26" s="62"/>
      <c r="F26" s="62"/>
      <c r="G26" s="123"/>
      <c r="H26" s="62"/>
      <c r="I26" s="126"/>
      <c r="J26" s="62"/>
      <c r="K26" s="62"/>
      <c r="L26" s="62"/>
      <c r="M26" s="62"/>
      <c r="N26" s="310"/>
      <c r="O26" s="435"/>
      <c r="P26" s="434"/>
      <c r="Q26" s="105"/>
      <c r="R26" s="71"/>
      <c r="S26" s="108"/>
      <c r="T26" s="108"/>
      <c r="U26" s="53"/>
      <c r="V26" s="57"/>
      <c r="W26" s="57"/>
      <c r="X26" s="115"/>
      <c r="Y26" s="107"/>
      <c r="Z26" s="40"/>
      <c r="AA26" s="40"/>
      <c r="AE26" s="345"/>
      <c r="AF26" s="345"/>
    </row>
    <row r="27" spans="2:27" ht="7.5" customHeight="1">
      <c r="B27" s="33"/>
      <c r="C27" s="33"/>
      <c r="D27" s="40"/>
      <c r="E27" s="40"/>
      <c r="F27" s="40"/>
      <c r="G27" s="57"/>
      <c r="H27" s="57"/>
      <c r="I27" s="57"/>
      <c r="J27" s="40"/>
      <c r="K27" s="40"/>
      <c r="L27" s="40"/>
      <c r="M27" s="40"/>
      <c r="N27" s="129"/>
      <c r="O27" s="56"/>
      <c r="P27" s="71"/>
      <c r="Q27" s="105"/>
      <c r="R27" s="71"/>
      <c r="S27" s="71"/>
      <c r="T27" s="123"/>
      <c r="U27" s="53"/>
      <c r="V27" s="57"/>
      <c r="W27" s="57"/>
      <c r="X27" s="115"/>
      <c r="Y27" s="107"/>
      <c r="Z27" s="40"/>
      <c r="AA27" s="40"/>
    </row>
    <row r="28" spans="1:27" ht="7.5" customHeight="1">
      <c r="A28" s="139"/>
      <c r="B28" s="52"/>
      <c r="C28" s="30"/>
      <c r="D28" s="40"/>
      <c r="E28" s="40"/>
      <c r="F28" s="40"/>
      <c r="G28" s="57"/>
      <c r="H28" s="57"/>
      <c r="I28" s="57"/>
      <c r="J28" s="352">
        <f>IF(G33="","",SUM(AB33:AB38))</f>
        <v>2</v>
      </c>
      <c r="K28" s="44"/>
      <c r="L28" s="44"/>
      <c r="M28" s="44"/>
      <c r="N28" s="129"/>
      <c r="O28" s="56"/>
      <c r="P28" s="71"/>
      <c r="Q28" s="114"/>
      <c r="R28" s="108"/>
      <c r="S28" s="71"/>
      <c r="T28" s="123"/>
      <c r="U28" s="53"/>
      <c r="V28" s="57"/>
      <c r="W28" s="57"/>
      <c r="X28" s="115"/>
      <c r="Y28" s="107"/>
      <c r="Z28" s="40"/>
      <c r="AA28" s="40"/>
    </row>
    <row r="29" spans="1:27" ht="7.5" customHeight="1" thickBot="1">
      <c r="A29" s="498">
        <v>5</v>
      </c>
      <c r="B29" s="347" t="str">
        <f>IF(A29="","",VLOOKUP(A29,'参加者リスト'!$A$2:$C$31,2))</f>
        <v>藤山健次郎</v>
      </c>
      <c r="C29" s="349" t="str">
        <f>IF(A29="","",VLOOKUP(A29,'参加者リスト'!$A$2:$C$31,3))</f>
        <v>ウイング</v>
      </c>
      <c r="D29" s="270"/>
      <c r="E29" s="270"/>
      <c r="F29" s="270"/>
      <c r="G29" s="256"/>
      <c r="H29" s="256"/>
      <c r="I29" s="256"/>
      <c r="J29" s="352"/>
      <c r="K29" s="44"/>
      <c r="L29" s="44"/>
      <c r="M29" s="44"/>
      <c r="N29" s="129"/>
      <c r="O29" s="56"/>
      <c r="P29" s="71"/>
      <c r="Q29" s="114"/>
      <c r="R29" s="108"/>
      <c r="S29" s="71"/>
      <c r="T29" s="123"/>
      <c r="U29" s="53"/>
      <c r="V29" s="57"/>
      <c r="W29" s="57"/>
      <c r="X29" s="115"/>
      <c r="Y29" s="107"/>
      <c r="Z29" s="40"/>
      <c r="AA29" s="40"/>
    </row>
    <row r="30" spans="1:29" ht="7.5" customHeight="1">
      <c r="A30" s="364"/>
      <c r="B30" s="348"/>
      <c r="C30" s="350"/>
      <c r="D30" s="40"/>
      <c r="E30" s="40"/>
      <c r="F30" s="40"/>
      <c r="G30" s="57"/>
      <c r="H30" s="57"/>
      <c r="I30" s="57"/>
      <c r="J30" s="249"/>
      <c r="K30" s="70"/>
      <c r="L30" s="70"/>
      <c r="M30" s="70"/>
      <c r="N30" s="130"/>
      <c r="O30" s="56"/>
      <c r="P30" s="97"/>
      <c r="Q30" s="105"/>
      <c r="R30" s="71"/>
      <c r="S30" s="71"/>
      <c r="T30" s="123"/>
      <c r="U30" s="53"/>
      <c r="V30" s="57"/>
      <c r="W30" s="57"/>
      <c r="X30" s="115"/>
      <c r="Y30" s="107"/>
      <c r="Z30" s="40"/>
      <c r="AA30" s="40"/>
      <c r="AB30" s="118"/>
      <c r="AC30" s="118"/>
    </row>
    <row r="31" spans="1:29" ht="7.5" customHeight="1">
      <c r="A31" s="497"/>
      <c r="B31" s="46"/>
      <c r="C31" s="61"/>
      <c r="D31" s="40"/>
      <c r="E31" s="40"/>
      <c r="F31" s="40"/>
      <c r="G31" s="57"/>
      <c r="H31" s="57"/>
      <c r="I31" s="57"/>
      <c r="J31" s="249"/>
      <c r="K31" s="70"/>
      <c r="L31" s="70"/>
      <c r="M31" s="70"/>
      <c r="N31" s="130"/>
      <c r="O31" s="56"/>
      <c r="P31" s="97"/>
      <c r="Q31" s="105"/>
      <c r="R31" s="71"/>
      <c r="S31" s="71"/>
      <c r="T31" s="123"/>
      <c r="U31" s="53"/>
      <c r="V31" s="57"/>
      <c r="W31" s="57"/>
      <c r="X31" s="115"/>
      <c r="Y31" s="107"/>
      <c r="Z31" s="40"/>
      <c r="AA31" s="40"/>
      <c r="AB31" s="118"/>
      <c r="AC31" s="118"/>
    </row>
    <row r="32" spans="1:29" ht="7.5" customHeight="1">
      <c r="A32" s="497"/>
      <c r="B32" s="46"/>
      <c r="C32" s="61"/>
      <c r="D32" s="40"/>
      <c r="E32" s="40"/>
      <c r="F32" s="40"/>
      <c r="G32" s="57"/>
      <c r="H32" s="57"/>
      <c r="I32" s="57"/>
      <c r="J32" s="250"/>
      <c r="K32" s="40"/>
      <c r="L32" s="40"/>
      <c r="M32" s="40"/>
      <c r="N32" s="130"/>
      <c r="O32" s="56"/>
      <c r="P32" s="97"/>
      <c r="Q32" s="105"/>
      <c r="R32" s="71"/>
      <c r="S32" s="71"/>
      <c r="T32" s="123"/>
      <c r="U32" s="53"/>
      <c r="V32" s="57"/>
      <c r="W32" s="57"/>
      <c r="X32" s="115"/>
      <c r="Y32" s="107"/>
      <c r="Z32" s="40"/>
      <c r="AA32" s="40"/>
      <c r="AB32" s="118"/>
      <c r="AC32" s="118"/>
    </row>
    <row r="33" spans="1:29" ht="7.5" customHeight="1">
      <c r="A33" s="139"/>
      <c r="B33" s="52"/>
      <c r="C33" s="30"/>
      <c r="D33" s="41"/>
      <c r="E33" s="41"/>
      <c r="F33" s="41"/>
      <c r="G33" s="434">
        <v>18</v>
      </c>
      <c r="H33" s="435" t="str">
        <f>IF(G33="","","-")</f>
        <v>-</v>
      </c>
      <c r="I33" s="434">
        <v>21</v>
      </c>
      <c r="J33" s="249"/>
      <c r="K33" s="70"/>
      <c r="L33" s="70"/>
      <c r="M33" s="70"/>
      <c r="N33" s="108"/>
      <c r="O33" s="108"/>
      <c r="P33" s="271"/>
      <c r="Q33" s="105"/>
      <c r="R33" s="71"/>
      <c r="S33" s="71"/>
      <c r="T33" s="123"/>
      <c r="U33" s="53"/>
      <c r="V33" s="57"/>
      <c r="W33" s="57"/>
      <c r="X33" s="115"/>
      <c r="Y33" s="107"/>
      <c r="Z33" s="40"/>
      <c r="AA33" s="40"/>
      <c r="AB33" s="345">
        <f>IF(G33-I33&gt;0,1,0)</f>
        <v>0</v>
      </c>
      <c r="AC33" s="345">
        <f>IF(I33-G33&gt;0,1,0)</f>
        <v>1</v>
      </c>
    </row>
    <row r="34" spans="1:29" ht="7.5" customHeight="1">
      <c r="A34" s="139"/>
      <c r="B34" s="52"/>
      <c r="C34" s="30"/>
      <c r="D34" s="41"/>
      <c r="E34" s="41"/>
      <c r="F34" s="41"/>
      <c r="G34" s="310"/>
      <c r="H34" s="435"/>
      <c r="I34" s="434"/>
      <c r="J34" s="249"/>
      <c r="K34" s="70"/>
      <c r="L34" s="70"/>
      <c r="M34" s="70"/>
      <c r="N34" s="108"/>
      <c r="O34" s="108"/>
      <c r="P34" s="271"/>
      <c r="Q34" s="105"/>
      <c r="R34" s="71"/>
      <c r="S34" s="71"/>
      <c r="T34" s="123"/>
      <c r="U34" s="53"/>
      <c r="V34" s="57"/>
      <c r="W34" s="57"/>
      <c r="X34" s="115"/>
      <c r="Y34" s="107"/>
      <c r="Z34" s="40"/>
      <c r="AA34" s="40"/>
      <c r="AB34" s="345"/>
      <c r="AC34" s="345"/>
    </row>
    <row r="35" spans="1:29" ht="7.5" customHeight="1" thickBot="1">
      <c r="A35" s="139"/>
      <c r="B35" s="52"/>
      <c r="C35" s="30"/>
      <c r="D35" s="41"/>
      <c r="E35" s="41"/>
      <c r="F35" s="41"/>
      <c r="G35" s="434">
        <v>21</v>
      </c>
      <c r="H35" s="435" t="str">
        <f>IF(G35="","","-")</f>
        <v>-</v>
      </c>
      <c r="I35" s="434">
        <v>18</v>
      </c>
      <c r="J35" s="254"/>
      <c r="K35" s="255"/>
      <c r="L35" s="255"/>
      <c r="M35" s="255"/>
      <c r="N35" s="272"/>
      <c r="O35" s="272"/>
      <c r="P35" s="273"/>
      <c r="Q35" s="105"/>
      <c r="R35" s="71"/>
      <c r="S35" s="71"/>
      <c r="T35" s="123"/>
      <c r="U35" s="53"/>
      <c r="V35" s="57"/>
      <c r="W35" s="57"/>
      <c r="X35" s="115"/>
      <c r="Y35" s="107"/>
      <c r="Z35" s="40"/>
      <c r="AA35" s="40"/>
      <c r="AB35" s="345">
        <f>IF(G35-I35&gt;0,1,0)</f>
        <v>1</v>
      </c>
      <c r="AC35" s="345">
        <f>IF(I35-G35&gt;0,1,0)</f>
        <v>0</v>
      </c>
    </row>
    <row r="36" spans="1:29" ht="7.5" customHeight="1">
      <c r="A36" s="139"/>
      <c r="B36" s="52"/>
      <c r="C36" s="30"/>
      <c r="D36" s="41"/>
      <c r="E36" s="41"/>
      <c r="F36" s="41"/>
      <c r="G36" s="310"/>
      <c r="H36" s="435"/>
      <c r="I36" s="434"/>
      <c r="J36" s="154"/>
      <c r="K36" s="70"/>
      <c r="L36" s="70"/>
      <c r="M36" s="70"/>
      <c r="N36" s="108"/>
      <c r="O36" s="108"/>
      <c r="P36" s="108"/>
      <c r="Q36" s="346">
        <f>IF(N21="","",SUM(AF21:AF26))</f>
        <v>0</v>
      </c>
      <c r="R36" s="70"/>
      <c r="S36" s="71"/>
      <c r="U36" s="33"/>
      <c r="V36" s="57"/>
      <c r="W36" s="57"/>
      <c r="X36" s="115"/>
      <c r="Y36" s="107"/>
      <c r="Z36" s="40"/>
      <c r="AA36" s="40"/>
      <c r="AB36" s="345"/>
      <c r="AC36" s="345"/>
    </row>
    <row r="37" spans="1:29" ht="7.5" customHeight="1">
      <c r="A37" s="139"/>
      <c r="B37" s="52"/>
      <c r="C37" s="30"/>
      <c r="D37" s="41"/>
      <c r="E37" s="41"/>
      <c r="F37" s="41"/>
      <c r="G37" s="434">
        <v>21</v>
      </c>
      <c r="H37" s="435" t="str">
        <f>IF(G37="","","-")</f>
        <v>-</v>
      </c>
      <c r="I37" s="434">
        <v>15</v>
      </c>
      <c r="J37" s="99"/>
      <c r="K37" s="62"/>
      <c r="L37" s="62"/>
      <c r="M37" s="62"/>
      <c r="N37" s="108"/>
      <c r="O37" s="108"/>
      <c r="P37" s="108"/>
      <c r="Q37" s="346"/>
      <c r="R37" s="70"/>
      <c r="S37" s="71"/>
      <c r="U37" s="33"/>
      <c r="V37" s="57"/>
      <c r="W37" s="57"/>
      <c r="X37" s="115"/>
      <c r="Y37" s="107"/>
      <c r="Z37" s="40"/>
      <c r="AA37" s="40"/>
      <c r="AB37" s="345">
        <f>IF(G37-I37&gt;0,1,0)</f>
        <v>1</v>
      </c>
      <c r="AC37" s="345">
        <f>IF(I37-G37&gt;0,1,0)</f>
        <v>0</v>
      </c>
    </row>
    <row r="38" spans="1:35" ht="7.5" customHeight="1">
      <c r="A38" s="497"/>
      <c r="B38" s="46"/>
      <c r="C38" s="61"/>
      <c r="D38" s="62"/>
      <c r="E38" s="62"/>
      <c r="F38" s="62"/>
      <c r="G38" s="310"/>
      <c r="H38" s="435"/>
      <c r="I38" s="434"/>
      <c r="J38" s="99"/>
      <c r="K38" s="62"/>
      <c r="L38" s="62"/>
      <c r="M38" s="62"/>
      <c r="N38" s="108"/>
      <c r="O38" s="108"/>
      <c r="P38" s="108"/>
      <c r="Q38" s="71"/>
      <c r="R38" s="71"/>
      <c r="S38" s="71"/>
      <c r="U38" s="53"/>
      <c r="V38" s="57"/>
      <c r="W38" s="57"/>
      <c r="X38" s="115"/>
      <c r="Y38" s="107"/>
      <c r="Z38" s="40"/>
      <c r="AA38" s="40"/>
      <c r="AB38" s="345"/>
      <c r="AC38" s="345"/>
      <c r="AH38" s="118"/>
      <c r="AI38" s="118"/>
    </row>
    <row r="39" spans="1:35" ht="7.5" customHeight="1">
      <c r="A39" s="139"/>
      <c r="B39" s="52"/>
      <c r="C39" s="30"/>
      <c r="D39" s="40"/>
      <c r="E39" s="40"/>
      <c r="F39" s="40"/>
      <c r="G39" s="57"/>
      <c r="H39" s="57"/>
      <c r="I39" s="57"/>
      <c r="J39" s="55"/>
      <c r="K39" s="40"/>
      <c r="L39" s="40"/>
      <c r="M39" s="40"/>
      <c r="N39" s="130"/>
      <c r="O39" s="56"/>
      <c r="P39" s="71"/>
      <c r="Q39" s="71"/>
      <c r="R39" s="71"/>
      <c r="S39" s="71"/>
      <c r="U39" s="53"/>
      <c r="V39" s="57"/>
      <c r="W39" s="57"/>
      <c r="X39" s="115"/>
      <c r="Y39" s="107"/>
      <c r="Z39" s="40"/>
      <c r="AA39" s="40"/>
      <c r="AH39" s="118"/>
      <c r="AI39" s="118"/>
    </row>
    <row r="40" spans="1:35" ht="7.5" customHeight="1">
      <c r="A40" s="139"/>
      <c r="B40" s="52"/>
      <c r="C40" s="30"/>
      <c r="D40" s="40"/>
      <c r="E40" s="40"/>
      <c r="F40" s="40"/>
      <c r="G40" s="57"/>
      <c r="H40" s="57"/>
      <c r="I40" s="57"/>
      <c r="J40" s="55"/>
      <c r="K40" s="40"/>
      <c r="L40" s="40"/>
      <c r="M40" s="40"/>
      <c r="N40" s="130"/>
      <c r="O40" s="56"/>
      <c r="P40" s="71"/>
      <c r="Q40" s="71"/>
      <c r="R40" s="71"/>
      <c r="S40" s="71"/>
      <c r="U40" s="53"/>
      <c r="V40" s="57"/>
      <c r="W40" s="57"/>
      <c r="X40" s="115"/>
      <c r="Y40" s="107"/>
      <c r="Z40" s="40"/>
      <c r="AA40" s="40"/>
      <c r="AH40" s="118"/>
      <c r="AI40" s="118"/>
    </row>
    <row r="41" spans="1:38" ht="7.5" customHeight="1">
      <c r="A41" s="498">
        <v>2</v>
      </c>
      <c r="B41" s="347" t="str">
        <f>IF(A41="","",VLOOKUP(A41,'参加者リスト'!$A$2:$C$31,2))</f>
        <v>福重祥文</v>
      </c>
      <c r="C41" s="349" t="str">
        <f>IF(A41="","",VLOOKUP(A41,'参加者リスト'!$A$2:$C$31,3))</f>
        <v>コミスポ楠</v>
      </c>
      <c r="D41" s="48"/>
      <c r="E41" s="48"/>
      <c r="F41" s="48"/>
      <c r="G41" s="67"/>
      <c r="H41" s="67"/>
      <c r="I41" s="67"/>
      <c r="J41" s="55"/>
      <c r="K41" s="40"/>
      <c r="L41" s="40"/>
      <c r="M41" s="40"/>
      <c r="N41" s="130"/>
      <c r="O41" s="56"/>
      <c r="P41" s="71"/>
      <c r="Q41" s="71"/>
      <c r="R41" s="71"/>
      <c r="S41" s="71"/>
      <c r="U41" s="53"/>
      <c r="V41" s="57"/>
      <c r="W41" s="57"/>
      <c r="X41" s="115"/>
      <c r="Y41" s="107"/>
      <c r="Z41" s="40"/>
      <c r="AA41" s="40"/>
      <c r="AH41" s="118"/>
      <c r="AI41" s="118"/>
      <c r="AK41" s="118"/>
      <c r="AL41" s="118"/>
    </row>
    <row r="42" spans="1:38" ht="7.5" customHeight="1">
      <c r="A42" s="364"/>
      <c r="B42" s="348"/>
      <c r="C42" s="350"/>
      <c r="D42" s="40"/>
      <c r="E42" s="40"/>
      <c r="F42" s="40"/>
      <c r="G42" s="57"/>
      <c r="H42" s="57"/>
      <c r="I42" s="57"/>
      <c r="J42" s="351">
        <f>IF(G33="","",SUM(AC33:AC38))</f>
        <v>1</v>
      </c>
      <c r="K42" s="62"/>
      <c r="L42" s="62"/>
      <c r="M42" s="62"/>
      <c r="N42" s="129"/>
      <c r="O42" s="56"/>
      <c r="P42" s="71"/>
      <c r="Q42" s="33"/>
      <c r="R42" s="33"/>
      <c r="S42" s="71"/>
      <c r="U42" s="53"/>
      <c r="V42" s="57"/>
      <c r="W42" s="57"/>
      <c r="X42" s="115"/>
      <c r="Y42" s="107"/>
      <c r="Z42" s="40"/>
      <c r="AA42" s="40"/>
      <c r="AH42" s="118"/>
      <c r="AI42" s="118"/>
      <c r="AK42" s="118"/>
      <c r="AL42" s="118"/>
    </row>
    <row r="43" spans="1:38" ht="7.5" customHeight="1">
      <c r="A43" s="497"/>
      <c r="B43" s="46"/>
      <c r="C43" s="61"/>
      <c r="D43" s="40"/>
      <c r="E43" s="40"/>
      <c r="F43" s="40"/>
      <c r="G43" s="57"/>
      <c r="H43" s="57"/>
      <c r="I43" s="57"/>
      <c r="J43" s="351"/>
      <c r="K43" s="62"/>
      <c r="L43" s="62"/>
      <c r="M43" s="62"/>
      <c r="N43" s="129"/>
      <c r="O43" s="56"/>
      <c r="P43" s="71"/>
      <c r="Q43" s="33"/>
      <c r="R43" s="33"/>
      <c r="S43" s="71"/>
      <c r="U43" s="53"/>
      <c r="V43" s="57"/>
      <c r="W43" s="57"/>
      <c r="X43" s="115"/>
      <c r="Y43" s="107"/>
      <c r="Z43" s="40"/>
      <c r="AA43" s="40"/>
      <c r="AH43" s="118"/>
      <c r="AI43" s="118"/>
      <c r="AK43" s="118"/>
      <c r="AL43" s="118"/>
    </row>
    <row r="44" spans="2:38" ht="7.5" customHeight="1">
      <c r="B44" s="33"/>
      <c r="C44" s="33"/>
      <c r="D44" s="40"/>
      <c r="E44" s="40"/>
      <c r="F44" s="40"/>
      <c r="G44" s="57"/>
      <c r="H44" s="57"/>
      <c r="I44" s="57"/>
      <c r="J44" s="40"/>
      <c r="K44" s="40"/>
      <c r="L44" s="40"/>
      <c r="M44" s="40"/>
      <c r="N44" s="129"/>
      <c r="O44" s="56"/>
      <c r="P44" s="71"/>
      <c r="Q44" s="71"/>
      <c r="R44" s="71"/>
      <c r="S44" s="124"/>
      <c r="T44" s="124"/>
      <c r="U44" s="53"/>
      <c r="V44" s="124"/>
      <c r="W44" s="33"/>
      <c r="X44" s="134"/>
      <c r="Y44" s="107"/>
      <c r="Z44" s="40"/>
      <c r="AA44" s="40"/>
      <c r="AK44" s="118"/>
      <c r="AL44" s="118"/>
    </row>
    <row r="45" spans="1:38" ht="7.5" customHeight="1">
      <c r="A45" s="139"/>
      <c r="B45" s="52"/>
      <c r="C45" s="32"/>
      <c r="D45" s="41"/>
      <c r="E45" s="41"/>
      <c r="F45" s="41"/>
      <c r="G45" s="125"/>
      <c r="H45" s="41"/>
      <c r="I45" s="123"/>
      <c r="J45" s="70"/>
      <c r="K45" s="70"/>
      <c r="L45" s="70"/>
      <c r="M45" s="70"/>
      <c r="N45" s="129"/>
      <c r="O45" s="56"/>
      <c r="P45" s="71"/>
      <c r="Q45" s="71"/>
      <c r="R45" s="71"/>
      <c r="S45" s="124"/>
      <c r="T45" s="124"/>
      <c r="U45" s="53"/>
      <c r="V45" s="434">
        <v>15</v>
      </c>
      <c r="W45" s="435" t="str">
        <f>IF(V45="","","-")</f>
        <v>-</v>
      </c>
      <c r="X45" s="438">
        <v>21</v>
      </c>
      <c r="Y45" s="107"/>
      <c r="Z45" s="40"/>
      <c r="AA45" s="40"/>
      <c r="AB45" s="118"/>
      <c r="AC45" s="118"/>
      <c r="AD45" s="151"/>
      <c r="AE45" s="151"/>
      <c r="AF45" s="151"/>
      <c r="AH45" s="345">
        <f>IF(V45-X45&gt;0,1,0)</f>
        <v>0</v>
      </c>
      <c r="AI45" s="345">
        <f>IF(X45-V45&gt;0,1,0)</f>
        <v>1</v>
      </c>
      <c r="AK45" s="118"/>
      <c r="AL45" s="118"/>
    </row>
    <row r="46" spans="1:35" ht="7.5" customHeight="1">
      <c r="A46" s="139"/>
      <c r="B46" s="52"/>
      <c r="C46" s="30"/>
      <c r="D46" s="33"/>
      <c r="E46" s="33"/>
      <c r="F46" s="43"/>
      <c r="G46" s="124"/>
      <c r="H46" s="43"/>
      <c r="J46" s="70"/>
      <c r="K46" s="70"/>
      <c r="L46" s="70"/>
      <c r="M46" s="70"/>
      <c r="N46" s="129"/>
      <c r="O46" s="56"/>
      <c r="P46" s="71"/>
      <c r="Q46" s="71"/>
      <c r="R46" s="71"/>
      <c r="S46" s="124"/>
      <c r="T46" s="124"/>
      <c r="U46" s="53"/>
      <c r="V46" s="310"/>
      <c r="W46" s="435"/>
      <c r="X46" s="438"/>
      <c r="Y46" s="109"/>
      <c r="Z46" s="40"/>
      <c r="AA46" s="40"/>
      <c r="AB46" s="118"/>
      <c r="AC46" s="118"/>
      <c r="AD46" s="151"/>
      <c r="AE46" s="151"/>
      <c r="AF46" s="151"/>
      <c r="AH46" s="345"/>
      <c r="AI46" s="345"/>
    </row>
    <row r="47" spans="1:35" ht="7.5" customHeight="1" thickBot="1">
      <c r="A47" s="139"/>
      <c r="B47" s="52"/>
      <c r="C47" s="30"/>
      <c r="D47" s="33"/>
      <c r="E47" s="33"/>
      <c r="F47" s="43"/>
      <c r="G47" s="124"/>
      <c r="H47" s="43"/>
      <c r="J47" s="70"/>
      <c r="K47" s="70"/>
      <c r="L47" s="70"/>
      <c r="M47" s="70"/>
      <c r="N47" s="129"/>
      <c r="O47" s="56"/>
      <c r="P47" s="71"/>
      <c r="Q47" s="71"/>
      <c r="R47" s="71"/>
      <c r="S47" s="124"/>
      <c r="T47" s="124"/>
      <c r="U47" s="53"/>
      <c r="V47" s="434"/>
      <c r="W47" s="435">
        <f>IF(V47="","","-")</f>
      </c>
      <c r="X47" s="438"/>
      <c r="Y47" s="109"/>
      <c r="Z47" s="40"/>
      <c r="AA47" s="40"/>
      <c r="AB47" s="118"/>
      <c r="AC47" s="118"/>
      <c r="AD47" s="151"/>
      <c r="AE47" s="151"/>
      <c r="AF47" s="151"/>
      <c r="AH47" s="345">
        <f>IF(V47-X47&gt;0,1,0)</f>
        <v>0</v>
      </c>
      <c r="AI47" s="345">
        <f>IF(X47-V47&gt;0,1,0)</f>
        <v>0</v>
      </c>
    </row>
    <row r="48" spans="1:35" ht="7.5" customHeight="1">
      <c r="A48" s="139"/>
      <c r="B48" s="52"/>
      <c r="C48" s="30"/>
      <c r="D48" s="33"/>
      <c r="E48" s="33"/>
      <c r="F48" s="43"/>
      <c r="G48" s="124"/>
      <c r="H48" s="43"/>
      <c r="J48" s="70"/>
      <c r="K48" s="70"/>
      <c r="L48" s="70"/>
      <c r="M48" s="70"/>
      <c r="N48" s="129"/>
      <c r="O48" s="56"/>
      <c r="P48" s="71"/>
      <c r="Q48" s="71"/>
      <c r="R48" s="71"/>
      <c r="S48" s="124"/>
      <c r="T48" s="124"/>
      <c r="U48" s="53"/>
      <c r="V48" s="310"/>
      <c r="W48" s="435"/>
      <c r="X48" s="434"/>
      <c r="Y48" s="306"/>
      <c r="Z48" s="247"/>
      <c r="AA48" s="247"/>
      <c r="AB48" s="118"/>
      <c r="AC48" s="118"/>
      <c r="AD48" s="151"/>
      <c r="AE48" s="151"/>
      <c r="AF48" s="151"/>
      <c r="AH48" s="345"/>
      <c r="AI48" s="345"/>
    </row>
    <row r="49" spans="1:35" ht="7.5" customHeight="1">
      <c r="A49" s="139"/>
      <c r="B49" s="52"/>
      <c r="C49" s="30"/>
      <c r="D49" s="41"/>
      <c r="E49" s="41"/>
      <c r="F49" s="41"/>
      <c r="G49" s="125"/>
      <c r="H49" s="41"/>
      <c r="I49" s="123"/>
      <c r="J49" s="70"/>
      <c r="K49" s="70"/>
      <c r="L49" s="70"/>
      <c r="M49" s="70"/>
      <c r="N49" s="130"/>
      <c r="O49" s="56"/>
      <c r="P49" s="71"/>
      <c r="Q49" s="71"/>
      <c r="R49" s="71"/>
      <c r="S49" s="124"/>
      <c r="T49" s="124"/>
      <c r="U49" s="53"/>
      <c r="V49" s="434">
        <v>16</v>
      </c>
      <c r="W49" s="435" t="str">
        <f>IF(V49="","","-")</f>
        <v>-</v>
      </c>
      <c r="X49" s="434">
        <v>21</v>
      </c>
      <c r="Y49" s="307"/>
      <c r="Z49" s="40"/>
      <c r="AA49" s="40"/>
      <c r="AB49" s="118"/>
      <c r="AC49" s="118"/>
      <c r="AD49" s="151"/>
      <c r="AE49" s="151"/>
      <c r="AF49" s="151"/>
      <c r="AH49" s="345">
        <f>IF(V49-X49&gt;0,1,0)</f>
        <v>0</v>
      </c>
      <c r="AI49" s="345">
        <f>IF(X49-V49&gt;0,1,0)</f>
        <v>1</v>
      </c>
    </row>
    <row r="50" spans="1:35" ht="7.5" customHeight="1">
      <c r="A50" s="497"/>
      <c r="B50" s="46"/>
      <c r="C50" s="61"/>
      <c r="D50" s="62"/>
      <c r="E50" s="62"/>
      <c r="F50" s="62"/>
      <c r="G50" s="123"/>
      <c r="H50" s="62"/>
      <c r="I50" s="126"/>
      <c r="J50" s="62"/>
      <c r="K50" s="62"/>
      <c r="L50" s="62"/>
      <c r="M50" s="62"/>
      <c r="N50" s="130"/>
      <c r="O50" s="56"/>
      <c r="P50" s="71"/>
      <c r="Q50" s="71"/>
      <c r="R50" s="71"/>
      <c r="S50" s="124"/>
      <c r="T50" s="124"/>
      <c r="U50" s="53"/>
      <c r="V50" s="310"/>
      <c r="W50" s="435"/>
      <c r="X50" s="434"/>
      <c r="Y50" s="307"/>
      <c r="Z50" s="40"/>
      <c r="AA50" s="40"/>
      <c r="AB50" s="118"/>
      <c r="AC50" s="118"/>
      <c r="AD50" s="151"/>
      <c r="AE50" s="151"/>
      <c r="AF50" s="151"/>
      <c r="AH50" s="345"/>
      <c r="AI50" s="345"/>
    </row>
    <row r="51" spans="1:32" ht="7.5" customHeight="1">
      <c r="A51" s="497"/>
      <c r="B51" s="46"/>
      <c r="C51" s="61"/>
      <c r="D51" s="62"/>
      <c r="E51" s="62"/>
      <c r="F51" s="62"/>
      <c r="G51" s="123"/>
      <c r="H51" s="62"/>
      <c r="I51" s="126"/>
      <c r="J51" s="62"/>
      <c r="K51" s="62"/>
      <c r="L51" s="62"/>
      <c r="M51" s="62"/>
      <c r="N51" s="130"/>
      <c r="O51" s="56"/>
      <c r="P51" s="71"/>
      <c r="Q51" s="71"/>
      <c r="R51" s="71"/>
      <c r="S51" s="71"/>
      <c r="U51" s="53"/>
      <c r="V51" s="57"/>
      <c r="W51" s="57"/>
      <c r="X51" s="106"/>
      <c r="Y51" s="307"/>
      <c r="Z51" s="40"/>
      <c r="AA51" s="40"/>
      <c r="AB51" s="118"/>
      <c r="AC51" s="118"/>
      <c r="AD51" s="151"/>
      <c r="AE51" s="151"/>
      <c r="AF51" s="151"/>
    </row>
    <row r="52" spans="1:32" ht="7.5" customHeight="1">
      <c r="A52" s="139"/>
      <c r="B52" s="52"/>
      <c r="C52" s="30"/>
      <c r="D52" s="40"/>
      <c r="E52" s="40"/>
      <c r="F52" s="40"/>
      <c r="G52" s="57"/>
      <c r="H52" s="57"/>
      <c r="I52" s="57"/>
      <c r="J52" s="352">
        <f>IF(G57="","",SUM(AB57:AB62))</f>
        <v>2</v>
      </c>
      <c r="K52" s="44"/>
      <c r="L52" s="44"/>
      <c r="M52" s="40"/>
      <c r="N52" s="130"/>
      <c r="O52" s="56"/>
      <c r="P52" s="71"/>
      <c r="Q52" s="62"/>
      <c r="R52" s="62"/>
      <c r="S52" s="71"/>
      <c r="U52" s="53"/>
      <c r="V52" s="57"/>
      <c r="W52" s="57"/>
      <c r="X52" s="80"/>
      <c r="Y52" s="307"/>
      <c r="Z52" s="40"/>
      <c r="AA52" s="40"/>
      <c r="AB52" s="118"/>
      <c r="AC52" s="118"/>
      <c r="AD52" s="151"/>
      <c r="AE52" s="151"/>
      <c r="AF52" s="151"/>
    </row>
    <row r="53" spans="1:32" ht="7.5" customHeight="1" thickBot="1">
      <c r="A53" s="498">
        <v>4</v>
      </c>
      <c r="B53" s="347" t="str">
        <f>IF(A53="","",VLOOKUP(A53,'参加者リスト'!$A$2:$C$31,2))</f>
        <v>久弘邦彦</v>
      </c>
      <c r="C53" s="349" t="str">
        <f>IF(A53="","",VLOOKUP(A53,'参加者リスト'!$A$2:$C$31,3))</f>
        <v>上郷クラブ</v>
      </c>
      <c r="D53" s="40"/>
      <c r="E53" s="40"/>
      <c r="F53" s="40"/>
      <c r="G53" s="57"/>
      <c r="H53" s="57"/>
      <c r="I53" s="57"/>
      <c r="J53" s="352"/>
      <c r="K53" s="44"/>
      <c r="L53" s="44"/>
      <c r="M53" s="40"/>
      <c r="N53" s="130"/>
      <c r="O53" s="56"/>
      <c r="P53" s="71"/>
      <c r="Q53" s="62"/>
      <c r="R53" s="62"/>
      <c r="S53" s="71"/>
      <c r="U53" s="53"/>
      <c r="V53" s="57"/>
      <c r="W53" s="57"/>
      <c r="X53" s="80"/>
      <c r="Y53" s="307"/>
      <c r="Z53" s="40"/>
      <c r="AA53" s="40"/>
      <c r="AB53" s="118"/>
      <c r="AC53" s="118"/>
      <c r="AD53" s="151"/>
      <c r="AE53" s="151"/>
      <c r="AF53" s="151"/>
    </row>
    <row r="54" spans="1:32" ht="7.5" customHeight="1">
      <c r="A54" s="364"/>
      <c r="B54" s="348"/>
      <c r="C54" s="350"/>
      <c r="D54" s="247"/>
      <c r="E54" s="247"/>
      <c r="F54" s="247"/>
      <c r="G54" s="248"/>
      <c r="H54" s="248"/>
      <c r="I54" s="248"/>
      <c r="J54" s="249"/>
      <c r="K54" s="70"/>
      <c r="L54" s="70"/>
      <c r="M54" s="70"/>
      <c r="N54" s="130"/>
      <c r="O54" s="56"/>
      <c r="P54" s="71"/>
      <c r="Q54" s="71"/>
      <c r="R54" s="71"/>
      <c r="S54" s="71"/>
      <c r="U54" s="53"/>
      <c r="V54" s="57"/>
      <c r="W54" s="57"/>
      <c r="X54" s="80"/>
      <c r="Y54" s="307"/>
      <c r="Z54" s="40"/>
      <c r="AA54" s="40"/>
      <c r="AB54" s="118"/>
      <c r="AC54" s="118"/>
      <c r="AD54" s="151"/>
      <c r="AE54" s="118"/>
      <c r="AF54" s="118"/>
    </row>
    <row r="55" spans="1:32" ht="7.5" customHeight="1">
      <c r="A55" s="497"/>
      <c r="B55" s="46"/>
      <c r="C55" s="61"/>
      <c r="D55" s="40"/>
      <c r="E55" s="40"/>
      <c r="F55" s="40"/>
      <c r="G55" s="57"/>
      <c r="H55" s="57"/>
      <c r="I55" s="57"/>
      <c r="J55" s="249"/>
      <c r="K55" s="70"/>
      <c r="L55" s="70"/>
      <c r="M55" s="70"/>
      <c r="N55" s="130"/>
      <c r="O55" s="56"/>
      <c r="P55" s="71"/>
      <c r="Q55" s="71"/>
      <c r="R55" s="71"/>
      <c r="S55" s="71"/>
      <c r="U55" s="53"/>
      <c r="V55" s="57"/>
      <c r="W55" s="57"/>
      <c r="X55" s="80"/>
      <c r="Y55" s="307"/>
      <c r="Z55" s="40"/>
      <c r="AA55" s="40"/>
      <c r="AB55" s="118"/>
      <c r="AC55" s="118"/>
      <c r="AD55" s="151"/>
      <c r="AE55" s="118"/>
      <c r="AF55" s="118"/>
    </row>
    <row r="56" spans="1:32" ht="7.5" customHeight="1">
      <c r="A56" s="497"/>
      <c r="B56" s="46"/>
      <c r="C56" s="61"/>
      <c r="D56" s="40"/>
      <c r="E56" s="40"/>
      <c r="F56" s="40"/>
      <c r="G56" s="57"/>
      <c r="H56" s="57"/>
      <c r="I56" s="57"/>
      <c r="J56" s="250"/>
      <c r="K56" s="40"/>
      <c r="L56" s="40"/>
      <c r="M56" s="40"/>
      <c r="N56" s="130"/>
      <c r="O56" s="56"/>
      <c r="P56" s="71"/>
      <c r="Q56" s="71"/>
      <c r="R56" s="71"/>
      <c r="S56" s="71"/>
      <c r="U56" s="53"/>
      <c r="V56" s="57"/>
      <c r="W56" s="57">
        <f>IF(V56="","","-")</f>
      </c>
      <c r="X56" s="57"/>
      <c r="Y56" s="308"/>
      <c r="Z56" s="40"/>
      <c r="AA56" s="40"/>
      <c r="AB56" s="118"/>
      <c r="AC56" s="118"/>
      <c r="AD56" s="151"/>
      <c r="AE56" s="118"/>
      <c r="AF56" s="118"/>
    </row>
    <row r="57" spans="1:32" ht="7.5" customHeight="1">
      <c r="A57" s="139"/>
      <c r="B57" s="52"/>
      <c r="C57" s="30"/>
      <c r="D57" s="41"/>
      <c r="E57" s="41"/>
      <c r="F57" s="41"/>
      <c r="G57" s="434">
        <v>21</v>
      </c>
      <c r="H57" s="435" t="str">
        <f>IF(G57="","","-")</f>
        <v>-</v>
      </c>
      <c r="I57" s="434">
        <v>10</v>
      </c>
      <c r="J57" s="249"/>
      <c r="K57" s="70"/>
      <c r="L57" s="70"/>
      <c r="M57" s="70"/>
      <c r="N57" s="57"/>
      <c r="O57" s="57"/>
      <c r="P57" s="57"/>
      <c r="Q57" s="71"/>
      <c r="R57" s="71"/>
      <c r="S57" s="71"/>
      <c r="T57" s="124"/>
      <c r="U57" s="108"/>
      <c r="V57" s="57"/>
      <c r="W57" s="57"/>
      <c r="X57" s="57"/>
      <c r="Y57" s="308"/>
      <c r="Z57" s="40"/>
      <c r="AA57" s="40"/>
      <c r="AB57" s="345">
        <f>IF(G57-I57&gt;0,1,0)</f>
        <v>1</v>
      </c>
      <c r="AC57" s="345">
        <f>IF(I57-G57&gt;0,1,0)</f>
        <v>0</v>
      </c>
      <c r="AD57" s="151"/>
      <c r="AE57" s="118"/>
      <c r="AF57" s="118"/>
    </row>
    <row r="58" spans="1:32" ht="7.5" customHeight="1">
      <c r="A58" s="139"/>
      <c r="B58" s="52"/>
      <c r="C58" s="30"/>
      <c r="D58" s="41"/>
      <c r="E58" s="41"/>
      <c r="F58" s="41"/>
      <c r="G58" s="436"/>
      <c r="H58" s="435"/>
      <c r="I58" s="434"/>
      <c r="J58" s="249"/>
      <c r="K58" s="70"/>
      <c r="L58" s="70"/>
      <c r="M58" s="70"/>
      <c r="N58" s="149"/>
      <c r="O58" s="57"/>
      <c r="P58" s="57"/>
      <c r="Q58" s="352">
        <f>IF(N69="","",SUM(AE69:AE74))</f>
        <v>2</v>
      </c>
      <c r="R58" s="44"/>
      <c r="S58" s="71"/>
      <c r="T58" s="124"/>
      <c r="U58" s="33"/>
      <c r="V58" s="125"/>
      <c r="W58" s="41"/>
      <c r="X58" s="125"/>
      <c r="Y58" s="308"/>
      <c r="Z58" s="40"/>
      <c r="AA58" s="40"/>
      <c r="AB58" s="345"/>
      <c r="AC58" s="345"/>
      <c r="AD58" s="151"/>
      <c r="AE58" s="118"/>
      <c r="AF58" s="118"/>
    </row>
    <row r="59" spans="2:32" ht="7.5" customHeight="1" thickBot="1">
      <c r="B59" s="33"/>
      <c r="C59" s="33"/>
      <c r="D59" s="41"/>
      <c r="E59" s="41"/>
      <c r="F59" s="41"/>
      <c r="G59" s="434"/>
      <c r="H59" s="435">
        <f>IF(G59="","","-")</f>
      </c>
      <c r="I59" s="434"/>
      <c r="J59" s="254"/>
      <c r="K59" s="255"/>
      <c r="L59" s="255"/>
      <c r="M59" s="255"/>
      <c r="N59" s="256"/>
      <c r="O59" s="256"/>
      <c r="P59" s="256"/>
      <c r="Q59" s="352"/>
      <c r="R59" s="44"/>
      <c r="S59" s="71"/>
      <c r="T59" s="71"/>
      <c r="U59" s="33"/>
      <c r="V59" s="123"/>
      <c r="W59" s="53"/>
      <c r="X59" s="123"/>
      <c r="Y59" s="308"/>
      <c r="Z59" s="40"/>
      <c r="AA59" s="40"/>
      <c r="AB59" s="345">
        <f>IF(G59-I59&gt;0,1,0)</f>
        <v>0</v>
      </c>
      <c r="AC59" s="345">
        <f>IF(I59-G59&gt;0,1,0)</f>
        <v>0</v>
      </c>
      <c r="AD59" s="151"/>
      <c r="AE59" s="118"/>
      <c r="AF59" s="118"/>
    </row>
    <row r="60" spans="2:32" ht="7.5" customHeight="1">
      <c r="B60" s="33"/>
      <c r="C60" s="33"/>
      <c r="D60" s="41"/>
      <c r="E60" s="41"/>
      <c r="F60" s="41"/>
      <c r="G60" s="310"/>
      <c r="H60" s="435"/>
      <c r="I60" s="434"/>
      <c r="J60" s="154"/>
      <c r="K60" s="70"/>
      <c r="L60" s="70"/>
      <c r="M60" s="70"/>
      <c r="N60" s="149"/>
      <c r="O60" s="57"/>
      <c r="P60" s="57"/>
      <c r="Q60" s="279"/>
      <c r="R60" s="71"/>
      <c r="S60" s="71"/>
      <c r="T60" s="71"/>
      <c r="U60" s="40"/>
      <c r="V60" s="123"/>
      <c r="W60" s="40"/>
      <c r="X60" s="123"/>
      <c r="Y60" s="309"/>
      <c r="Z60" s="40"/>
      <c r="AA60" s="40"/>
      <c r="AB60" s="345"/>
      <c r="AC60" s="345"/>
      <c r="AD60" s="151"/>
      <c r="AE60" s="151"/>
      <c r="AF60" s="151"/>
    </row>
    <row r="61" spans="1:29" ht="7.5" customHeight="1">
      <c r="A61" s="497"/>
      <c r="B61" s="46"/>
      <c r="C61" s="61"/>
      <c r="D61" s="41"/>
      <c r="E61" s="41"/>
      <c r="F61" s="41"/>
      <c r="G61" s="434">
        <v>21</v>
      </c>
      <c r="H61" s="435" t="str">
        <f>IF(G61="","","-")</f>
        <v>-</v>
      </c>
      <c r="I61" s="434">
        <v>19</v>
      </c>
      <c r="J61" s="99"/>
      <c r="K61" s="62"/>
      <c r="L61" s="62"/>
      <c r="M61" s="62"/>
      <c r="N61" s="57"/>
      <c r="O61" s="57"/>
      <c r="P61" s="57"/>
      <c r="Q61" s="279"/>
      <c r="R61" s="71"/>
      <c r="S61" s="123"/>
      <c r="T61" s="123"/>
      <c r="U61" s="40"/>
      <c r="V61" s="123"/>
      <c r="W61" s="40"/>
      <c r="X61" s="123"/>
      <c r="Y61" s="309"/>
      <c r="Z61" s="40"/>
      <c r="AA61" s="40"/>
      <c r="AB61" s="345">
        <f>IF(G61-I61&gt;0,1,0)</f>
        <v>1</v>
      </c>
      <c r="AC61" s="345">
        <f>IF(I61-G61&gt;0,1,0)</f>
        <v>0</v>
      </c>
    </row>
    <row r="62" spans="2:29" ht="7.5" customHeight="1">
      <c r="B62" s="33"/>
      <c r="C62" s="33"/>
      <c r="D62" s="62"/>
      <c r="E62" s="62"/>
      <c r="F62" s="62"/>
      <c r="G62" s="310"/>
      <c r="H62" s="435"/>
      <c r="I62" s="434"/>
      <c r="J62" s="99"/>
      <c r="K62" s="62"/>
      <c r="L62" s="62"/>
      <c r="M62" s="62"/>
      <c r="N62" s="149"/>
      <c r="O62" s="57"/>
      <c r="P62" s="57"/>
      <c r="Q62" s="279"/>
      <c r="R62" s="71"/>
      <c r="S62" s="123"/>
      <c r="T62" s="123"/>
      <c r="U62" s="40"/>
      <c r="V62" s="123"/>
      <c r="W62" s="40"/>
      <c r="X62" s="123"/>
      <c r="Y62" s="309"/>
      <c r="Z62" s="40"/>
      <c r="AA62" s="40"/>
      <c r="AB62" s="345"/>
      <c r="AC62" s="345"/>
    </row>
    <row r="63" spans="2:29" ht="7.5" customHeight="1">
      <c r="B63" s="33"/>
      <c r="C63" s="33"/>
      <c r="D63" s="40"/>
      <c r="E63" s="40"/>
      <c r="F63" s="40"/>
      <c r="G63" s="57"/>
      <c r="H63" s="57"/>
      <c r="I63" s="57"/>
      <c r="J63" s="55"/>
      <c r="K63" s="40"/>
      <c r="L63" s="40"/>
      <c r="M63" s="40"/>
      <c r="N63" s="130"/>
      <c r="O63" s="56"/>
      <c r="P63" s="71"/>
      <c r="Q63" s="279"/>
      <c r="R63" s="71"/>
      <c r="S63" s="123"/>
      <c r="T63" s="123"/>
      <c r="U63" s="40"/>
      <c r="V63" s="123"/>
      <c r="W63" s="40"/>
      <c r="X63" s="123"/>
      <c r="Y63" s="309"/>
      <c r="Z63" s="40"/>
      <c r="AA63" s="40"/>
      <c r="AB63" s="118"/>
      <c r="AC63" s="118"/>
    </row>
    <row r="64" spans="1:29" ht="7.5" customHeight="1">
      <c r="A64" s="139"/>
      <c r="B64" s="52"/>
      <c r="C64" s="30"/>
      <c r="D64" s="40"/>
      <c r="E64" s="40"/>
      <c r="F64" s="40"/>
      <c r="G64" s="57"/>
      <c r="H64" s="57"/>
      <c r="I64" s="57"/>
      <c r="J64" s="55"/>
      <c r="K64" s="40"/>
      <c r="L64" s="40"/>
      <c r="M64" s="40"/>
      <c r="N64" s="130"/>
      <c r="O64" s="56"/>
      <c r="P64" s="71"/>
      <c r="Q64" s="279"/>
      <c r="R64" s="71"/>
      <c r="S64" s="123"/>
      <c r="T64" s="123"/>
      <c r="U64" s="40"/>
      <c r="V64" s="123"/>
      <c r="W64" s="40"/>
      <c r="X64" s="123"/>
      <c r="Y64" s="309"/>
      <c r="Z64" s="108"/>
      <c r="AA64" s="40"/>
      <c r="AB64" s="118"/>
      <c r="AC64" s="118"/>
    </row>
    <row r="65" spans="1:29" ht="7.5" customHeight="1">
      <c r="A65" s="498">
        <v>1</v>
      </c>
      <c r="B65" s="347" t="str">
        <f>IF(A65="","",VLOOKUP(A65,'参加者リスト'!$A$2:$C$31,2))</f>
        <v>藤井忠雄</v>
      </c>
      <c r="C65" s="349" t="str">
        <f>IF(A65="","",VLOOKUP(A65,'参加者リスト'!$A$2:$C$31,3))</f>
        <v>コミスポ楠</v>
      </c>
      <c r="D65" s="48"/>
      <c r="E65" s="48"/>
      <c r="F65" s="48"/>
      <c r="G65" s="67"/>
      <c r="H65" s="67"/>
      <c r="I65" s="67"/>
      <c r="J65" s="55"/>
      <c r="K65" s="40"/>
      <c r="L65" s="40"/>
      <c r="M65" s="40"/>
      <c r="N65" s="130"/>
      <c r="O65" s="56"/>
      <c r="P65" s="71"/>
      <c r="Q65" s="279"/>
      <c r="R65" s="71"/>
      <c r="S65" s="130"/>
      <c r="T65" s="130"/>
      <c r="U65" s="40"/>
      <c r="V65" s="123"/>
      <c r="W65" s="40"/>
      <c r="X65" s="123"/>
      <c r="Y65" s="309"/>
      <c r="Z65" s="108"/>
      <c r="AA65" s="108"/>
      <c r="AB65" s="118"/>
      <c r="AC65" s="118"/>
    </row>
    <row r="66" spans="1:29" ht="7.5" customHeight="1">
      <c r="A66" s="364"/>
      <c r="B66" s="348"/>
      <c r="C66" s="350"/>
      <c r="D66" s="40"/>
      <c r="E66" s="40"/>
      <c r="F66" s="40"/>
      <c r="G66" s="57"/>
      <c r="H66" s="57"/>
      <c r="I66" s="57"/>
      <c r="J66" s="351">
        <f>IF(G57="","",SUM(AC57:AC62))</f>
        <v>0</v>
      </c>
      <c r="K66" s="62"/>
      <c r="L66" s="62"/>
      <c r="M66" s="70"/>
      <c r="N66" s="130"/>
      <c r="O66" s="56"/>
      <c r="P66" s="71"/>
      <c r="Q66" s="260"/>
      <c r="R66" s="62"/>
      <c r="S66" s="130"/>
      <c r="T66" s="130"/>
      <c r="U66" s="40"/>
      <c r="V66" s="123"/>
      <c r="W66" s="40"/>
      <c r="X66" s="123"/>
      <c r="Y66" s="309"/>
      <c r="Z66" s="108"/>
      <c r="AA66" s="108"/>
      <c r="AB66" s="118"/>
      <c r="AC66" s="118"/>
    </row>
    <row r="67" spans="1:29" ht="7.5" customHeight="1">
      <c r="A67" s="497"/>
      <c r="B67" s="46"/>
      <c r="C67" s="61"/>
      <c r="D67" s="40"/>
      <c r="E67" s="40"/>
      <c r="F67" s="40"/>
      <c r="G67" s="57"/>
      <c r="H67" s="57"/>
      <c r="I67" s="57"/>
      <c r="J67" s="351"/>
      <c r="K67" s="62"/>
      <c r="L67" s="62"/>
      <c r="M67" s="70"/>
      <c r="N67" s="130"/>
      <c r="O67" s="56"/>
      <c r="P67" s="71"/>
      <c r="Q67" s="260"/>
      <c r="R67" s="62"/>
      <c r="S67" s="123"/>
      <c r="T67" s="123"/>
      <c r="U67" s="40"/>
      <c r="V67" s="123"/>
      <c r="W67" s="40"/>
      <c r="X67" s="123"/>
      <c r="Y67" s="309"/>
      <c r="Z67" s="40"/>
      <c r="AA67" s="40"/>
      <c r="AB67" s="118"/>
      <c r="AC67" s="118"/>
    </row>
    <row r="68" spans="1:29" ht="7.5" customHeight="1">
      <c r="A68" s="497"/>
      <c r="B68" s="46"/>
      <c r="C68" s="61"/>
      <c r="D68" s="40"/>
      <c r="E68" s="40"/>
      <c r="F68" s="40"/>
      <c r="G68" s="57"/>
      <c r="H68" s="57"/>
      <c r="I68" s="57"/>
      <c r="J68" s="40"/>
      <c r="K68" s="40"/>
      <c r="L68" s="40"/>
      <c r="M68" s="40"/>
      <c r="N68" s="57"/>
      <c r="O68" s="57"/>
      <c r="P68" s="79"/>
      <c r="Q68" s="260"/>
      <c r="R68" s="62"/>
      <c r="S68" s="57"/>
      <c r="T68" s="106"/>
      <c r="U68" s="40"/>
      <c r="V68" s="130"/>
      <c r="W68" s="65"/>
      <c r="X68" s="130"/>
      <c r="Y68" s="250"/>
      <c r="Z68" s="40"/>
      <c r="AA68" s="40"/>
      <c r="AB68" s="118"/>
      <c r="AC68" s="118"/>
    </row>
    <row r="69" spans="1:32" ht="7.5" customHeight="1">
      <c r="A69" s="139"/>
      <c r="B69" s="52"/>
      <c r="C69" s="30"/>
      <c r="D69" s="41"/>
      <c r="E69" s="41"/>
      <c r="F69" s="41"/>
      <c r="G69" s="125"/>
      <c r="H69" s="41"/>
      <c r="I69" s="123"/>
      <c r="J69" s="70"/>
      <c r="K69" s="70"/>
      <c r="L69" s="70"/>
      <c r="M69" s="70"/>
      <c r="N69" s="434">
        <v>21</v>
      </c>
      <c r="O69" s="435" t="str">
        <f>IF(N69="","","-")</f>
        <v>-</v>
      </c>
      <c r="P69" s="434">
        <v>9</v>
      </c>
      <c r="Q69" s="260"/>
      <c r="R69" s="62"/>
      <c r="S69" s="108"/>
      <c r="T69" s="108"/>
      <c r="U69" s="40"/>
      <c r="V69" s="130"/>
      <c r="W69" s="65"/>
      <c r="X69" s="130"/>
      <c r="Y69" s="250"/>
      <c r="Z69" s="40"/>
      <c r="AA69" s="40"/>
      <c r="AB69" s="118"/>
      <c r="AC69" s="118"/>
      <c r="AE69" s="345">
        <f>IF(N69-P69&gt;0,1,0)</f>
        <v>1</v>
      </c>
      <c r="AF69" s="345">
        <f>IF(P69-N69&gt;0,1,0)</f>
        <v>0</v>
      </c>
    </row>
    <row r="70" spans="1:32" ht="7.5" customHeight="1">
      <c r="A70" s="139"/>
      <c r="B70" s="52"/>
      <c r="C70" s="30"/>
      <c r="D70" s="41"/>
      <c r="E70" s="41"/>
      <c r="F70" s="41"/>
      <c r="G70" s="125"/>
      <c r="H70" s="41"/>
      <c r="I70" s="123"/>
      <c r="J70" s="70"/>
      <c r="K70" s="70"/>
      <c r="L70" s="70"/>
      <c r="M70" s="70"/>
      <c r="N70" s="310"/>
      <c r="O70" s="435"/>
      <c r="P70" s="434"/>
      <c r="Q70" s="260"/>
      <c r="R70" s="62"/>
      <c r="S70" s="108"/>
      <c r="T70" s="108"/>
      <c r="U70" s="40"/>
      <c r="V70" s="130"/>
      <c r="W70" s="65"/>
      <c r="X70" s="130"/>
      <c r="Y70" s="250"/>
      <c r="Z70" s="40"/>
      <c r="AA70" s="40"/>
      <c r="AB70" s="118"/>
      <c r="AC70" s="118"/>
      <c r="AE70" s="345"/>
      <c r="AF70" s="345"/>
    </row>
    <row r="71" spans="1:32" ht="7.5" customHeight="1" thickBot="1">
      <c r="A71" s="139"/>
      <c r="B71" s="52"/>
      <c r="C71" s="30"/>
      <c r="D71" s="41"/>
      <c r="E71" s="41"/>
      <c r="F71" s="41"/>
      <c r="G71" s="125"/>
      <c r="H71" s="41"/>
      <c r="I71" s="123"/>
      <c r="J71" s="70"/>
      <c r="K71" s="70"/>
      <c r="L71" s="70"/>
      <c r="M71" s="70"/>
      <c r="N71" s="434"/>
      <c r="O71" s="435">
        <f>IF(N71="","","-")</f>
      </c>
      <c r="P71" s="434"/>
      <c r="Q71" s="280"/>
      <c r="R71" s="281"/>
      <c r="S71" s="272"/>
      <c r="T71" s="272"/>
      <c r="U71" s="270"/>
      <c r="V71" s="282"/>
      <c r="W71" s="270"/>
      <c r="X71" s="282"/>
      <c r="Y71" s="250"/>
      <c r="Z71" s="40"/>
      <c r="AA71" s="40"/>
      <c r="AB71" s="118"/>
      <c r="AC71" s="118"/>
      <c r="AE71" s="345">
        <f>IF(N71-P71&gt;0,1,0)</f>
        <v>0</v>
      </c>
      <c r="AF71" s="345">
        <f>IF(P71-N71&gt;0,1,0)</f>
        <v>0</v>
      </c>
    </row>
    <row r="72" spans="1:32" ht="7.5" customHeight="1">
      <c r="A72" s="139"/>
      <c r="B72" s="52"/>
      <c r="C72" s="30"/>
      <c r="D72" s="41"/>
      <c r="E72" s="41"/>
      <c r="F72" s="41"/>
      <c r="G72" s="125"/>
      <c r="H72" s="41"/>
      <c r="I72" s="123"/>
      <c r="J72" s="70"/>
      <c r="K72" s="70"/>
      <c r="L72" s="70"/>
      <c r="M72" s="70"/>
      <c r="N72" s="310"/>
      <c r="O72" s="435"/>
      <c r="P72" s="434"/>
      <c r="Q72" s="153"/>
      <c r="R72" s="74"/>
      <c r="S72" s="108"/>
      <c r="T72" s="108"/>
      <c r="U72" s="42"/>
      <c r="W72" s="42"/>
      <c r="Y72" s="346">
        <f>IF(V45="","",SUM(AI45:AI50))</f>
        <v>2</v>
      </c>
      <c r="AA72" s="42"/>
      <c r="AB72" s="118"/>
      <c r="AC72" s="118"/>
      <c r="AE72" s="345"/>
      <c r="AF72" s="345"/>
    </row>
    <row r="73" spans="1:32" ht="7.5" customHeight="1">
      <c r="A73" s="139"/>
      <c r="B73" s="52"/>
      <c r="C73" s="30"/>
      <c r="D73" s="41"/>
      <c r="E73" s="41"/>
      <c r="F73" s="41"/>
      <c r="G73" s="125"/>
      <c r="H73" s="41"/>
      <c r="I73" s="123"/>
      <c r="J73" s="70"/>
      <c r="K73" s="70"/>
      <c r="L73" s="70"/>
      <c r="M73" s="70"/>
      <c r="N73" s="434">
        <v>21</v>
      </c>
      <c r="O73" s="435" t="str">
        <f>IF(N73="","","-")</f>
        <v>-</v>
      </c>
      <c r="P73" s="434">
        <v>11</v>
      </c>
      <c r="Q73" s="55"/>
      <c r="R73" s="40"/>
      <c r="S73" s="108"/>
      <c r="T73" s="108"/>
      <c r="Y73" s="346"/>
      <c r="AB73" s="118"/>
      <c r="AC73" s="118"/>
      <c r="AE73" s="345">
        <f>IF(N73-P73&gt;0,1,0)</f>
        <v>1</v>
      </c>
      <c r="AF73" s="345">
        <f>IF(P73-N73&gt;0,1,0)</f>
        <v>0</v>
      </c>
    </row>
    <row r="74" spans="1:32" ht="7.5" customHeight="1">
      <c r="A74" s="139"/>
      <c r="B74" s="52"/>
      <c r="C74" s="30"/>
      <c r="D74" s="41"/>
      <c r="E74" s="41"/>
      <c r="F74" s="41"/>
      <c r="G74" s="125"/>
      <c r="H74" s="41"/>
      <c r="I74" s="123"/>
      <c r="J74" s="70"/>
      <c r="K74" s="70"/>
      <c r="L74" s="70"/>
      <c r="M74" s="70"/>
      <c r="N74" s="310"/>
      <c r="O74" s="435"/>
      <c r="P74" s="434"/>
      <c r="Q74" s="55"/>
      <c r="R74" s="40"/>
      <c r="S74" s="108"/>
      <c r="T74" s="108"/>
      <c r="Y74" s="70"/>
      <c r="AB74" s="118"/>
      <c r="AC74" s="118"/>
      <c r="AE74" s="345"/>
      <c r="AF74" s="345"/>
    </row>
    <row r="75" spans="1:29" ht="7.5" customHeight="1">
      <c r="A75" s="139"/>
      <c r="B75" s="52"/>
      <c r="C75" s="30"/>
      <c r="D75" s="41"/>
      <c r="E75" s="41"/>
      <c r="F75" s="41"/>
      <c r="G75" s="123"/>
      <c r="H75" s="62"/>
      <c r="I75" s="126"/>
      <c r="J75" s="62"/>
      <c r="K75" s="62"/>
      <c r="L75" s="62"/>
      <c r="M75" s="62"/>
      <c r="N75" s="123"/>
      <c r="O75" s="40"/>
      <c r="P75" s="123"/>
      <c r="Q75" s="55"/>
      <c r="R75" s="40"/>
      <c r="S75" s="57"/>
      <c r="T75" s="106"/>
      <c r="AB75" s="118"/>
      <c r="AC75" s="118"/>
    </row>
    <row r="76" spans="1:38" ht="7.5" customHeight="1">
      <c r="A76" s="497"/>
      <c r="B76" s="46"/>
      <c r="C76" s="61"/>
      <c r="D76" s="40"/>
      <c r="E76" s="40"/>
      <c r="F76" s="40"/>
      <c r="G76" s="57"/>
      <c r="H76" s="57"/>
      <c r="I76" s="57"/>
      <c r="J76" s="352">
        <f>IF(G81="","",SUM(AB81:AB86))</f>
        <v>0</v>
      </c>
      <c r="K76" s="44"/>
      <c r="L76" s="44"/>
      <c r="M76" s="62"/>
      <c r="N76" s="123"/>
      <c r="O76" s="40"/>
      <c r="P76" s="123"/>
      <c r="Q76" s="55"/>
      <c r="R76" s="40"/>
      <c r="S76" s="123"/>
      <c r="T76" s="123"/>
      <c r="AB76" s="119"/>
      <c r="AC76" s="119"/>
      <c r="AD76" s="120"/>
      <c r="AE76" s="120"/>
      <c r="AF76" s="120"/>
      <c r="AG76" s="120"/>
      <c r="AH76" s="120"/>
      <c r="AI76" s="120"/>
      <c r="AJ76" s="120"/>
      <c r="AK76" s="120"/>
      <c r="AL76" s="120"/>
    </row>
    <row r="77" spans="1:38" ht="7.5" customHeight="1">
      <c r="A77" s="498">
        <v>6</v>
      </c>
      <c r="B77" s="347" t="str">
        <f>IF(A77="","",VLOOKUP(A77,'参加者リスト'!$A$2:$C$31,2))</f>
        <v>磯崎哲一</v>
      </c>
      <c r="C77" s="349" t="str">
        <f>IF(A77="","",VLOOKUP(A77,'参加者リスト'!$A$2:$C$31,3))</f>
        <v>ウイング</v>
      </c>
      <c r="D77" s="48"/>
      <c r="E77" s="48"/>
      <c r="F77" s="48"/>
      <c r="G77" s="67"/>
      <c r="H77" s="67"/>
      <c r="I77" s="67"/>
      <c r="J77" s="352"/>
      <c r="K77" s="44"/>
      <c r="L77" s="44"/>
      <c r="M77" s="40"/>
      <c r="N77" s="123"/>
      <c r="O77" s="40"/>
      <c r="P77" s="123"/>
      <c r="Q77" s="55"/>
      <c r="R77" s="40"/>
      <c r="S77" s="123"/>
      <c r="T77" s="123"/>
      <c r="AB77" s="119"/>
      <c r="AC77" s="119"/>
      <c r="AD77" s="120"/>
      <c r="AE77" s="120"/>
      <c r="AF77" s="120"/>
      <c r="AG77" s="120"/>
      <c r="AH77" s="120"/>
      <c r="AI77" s="120"/>
      <c r="AJ77" s="120"/>
      <c r="AK77" s="120"/>
      <c r="AL77" s="120"/>
    </row>
    <row r="78" spans="1:38" ht="7.5" customHeight="1">
      <c r="A78" s="364"/>
      <c r="B78" s="348"/>
      <c r="C78" s="350"/>
      <c r="D78" s="40"/>
      <c r="E78" s="40"/>
      <c r="F78" s="40"/>
      <c r="G78" s="57"/>
      <c r="H78" s="57"/>
      <c r="I78" s="57"/>
      <c r="J78" s="154"/>
      <c r="K78" s="70"/>
      <c r="L78" s="70"/>
      <c r="M78" s="40"/>
      <c r="N78" s="125"/>
      <c r="O78" s="40"/>
      <c r="P78" s="123"/>
      <c r="Q78" s="99"/>
      <c r="R78" s="62"/>
      <c r="S78" s="123"/>
      <c r="T78" s="123"/>
      <c r="AB78" s="119"/>
      <c r="AC78" s="119"/>
      <c r="AD78" s="120"/>
      <c r="AE78" s="120"/>
      <c r="AF78" s="120"/>
      <c r="AG78" s="120"/>
      <c r="AH78" s="120"/>
      <c r="AI78" s="120"/>
      <c r="AJ78" s="120"/>
      <c r="AK78" s="120"/>
      <c r="AL78" s="120"/>
    </row>
    <row r="79" spans="1:38" ht="7.5" customHeight="1">
      <c r="A79" s="497"/>
      <c r="B79" s="46"/>
      <c r="C79" s="61"/>
      <c r="D79" s="40"/>
      <c r="E79" s="40"/>
      <c r="F79" s="40"/>
      <c r="G79" s="57"/>
      <c r="H79" s="57"/>
      <c r="I79" s="57"/>
      <c r="J79" s="154"/>
      <c r="K79" s="70"/>
      <c r="L79" s="70"/>
      <c r="M79" s="40"/>
      <c r="N79" s="125"/>
      <c r="O79" s="40"/>
      <c r="P79" s="123"/>
      <c r="Q79" s="99"/>
      <c r="R79" s="62"/>
      <c r="S79" s="123"/>
      <c r="T79" s="123"/>
      <c r="AB79" s="119"/>
      <c r="AC79" s="119"/>
      <c r="AD79" s="120"/>
      <c r="AE79" s="120"/>
      <c r="AF79" s="120"/>
      <c r="AG79" s="120"/>
      <c r="AH79" s="120"/>
      <c r="AI79" s="120"/>
      <c r="AJ79" s="120"/>
      <c r="AK79" s="120"/>
      <c r="AL79" s="120"/>
    </row>
    <row r="80" spans="1:38" ht="7.5" customHeight="1">
      <c r="A80" s="497"/>
      <c r="B80" s="46"/>
      <c r="C80" s="61"/>
      <c r="D80" s="40"/>
      <c r="E80" s="40"/>
      <c r="F80" s="40"/>
      <c r="G80" s="57"/>
      <c r="H80" s="57"/>
      <c r="I80" s="57"/>
      <c r="J80" s="55"/>
      <c r="K80" s="40"/>
      <c r="L80" s="40"/>
      <c r="M80" s="70"/>
      <c r="N80" s="123"/>
      <c r="O80" s="40"/>
      <c r="P80" s="123"/>
      <c r="Q80" s="55"/>
      <c r="R80" s="40"/>
      <c r="S80" s="123"/>
      <c r="T80" s="123"/>
      <c r="AB80" s="119"/>
      <c r="AC80" s="119"/>
      <c r="AD80" s="120"/>
      <c r="AE80" s="120"/>
      <c r="AF80" s="120"/>
      <c r="AG80" s="120"/>
      <c r="AH80" s="120"/>
      <c r="AI80" s="120"/>
      <c r="AJ80" s="120"/>
      <c r="AK80" s="120"/>
      <c r="AL80" s="120"/>
    </row>
    <row r="81" spans="1:38" ht="7.5" customHeight="1">
      <c r="A81" s="497"/>
      <c r="B81" s="46"/>
      <c r="C81" s="61"/>
      <c r="D81" s="41"/>
      <c r="E81" s="41"/>
      <c r="F81" s="41"/>
      <c r="G81" s="434">
        <v>11</v>
      </c>
      <c r="H81" s="435" t="str">
        <f>IF(G81="","","-")</f>
        <v>-</v>
      </c>
      <c r="I81" s="434">
        <v>21</v>
      </c>
      <c r="J81" s="154"/>
      <c r="K81" s="70"/>
      <c r="L81" s="70"/>
      <c r="M81" s="70"/>
      <c r="N81" s="57"/>
      <c r="O81" s="57"/>
      <c r="P81" s="57"/>
      <c r="Q81" s="58"/>
      <c r="R81" s="59"/>
      <c r="S81" s="123"/>
      <c r="T81" s="123"/>
      <c r="AB81" s="345">
        <f>IF(G81-I81&gt;0,1,0)</f>
        <v>0</v>
      </c>
      <c r="AC81" s="345">
        <f>IF(I81-G81&gt;0,1,0)</f>
        <v>1</v>
      </c>
      <c r="AD81" s="120"/>
      <c r="AE81" s="120"/>
      <c r="AF81" s="120"/>
      <c r="AG81" s="120"/>
      <c r="AH81" s="120"/>
      <c r="AI81" s="120"/>
      <c r="AJ81" s="120"/>
      <c r="AK81" s="120"/>
      <c r="AL81" s="120"/>
    </row>
    <row r="82" spans="1:38" ht="7.5" customHeight="1">
      <c r="A82" s="497"/>
      <c r="B82" s="46"/>
      <c r="C82" s="61"/>
      <c r="D82" s="41"/>
      <c r="E82" s="41"/>
      <c r="F82" s="41"/>
      <c r="G82" s="310"/>
      <c r="H82" s="435"/>
      <c r="I82" s="434"/>
      <c r="J82" s="154"/>
      <c r="K82" s="70"/>
      <c r="L82" s="70"/>
      <c r="M82" s="40"/>
      <c r="N82" s="149"/>
      <c r="O82" s="57"/>
      <c r="P82" s="57"/>
      <c r="Q82" s="58"/>
      <c r="R82" s="59"/>
      <c r="S82" s="123"/>
      <c r="T82" s="123"/>
      <c r="AB82" s="345"/>
      <c r="AC82" s="345"/>
      <c r="AD82" s="120"/>
      <c r="AE82" s="120"/>
      <c r="AF82" s="120"/>
      <c r="AG82" s="120"/>
      <c r="AH82" s="120"/>
      <c r="AI82" s="120"/>
      <c r="AJ82" s="120"/>
      <c r="AK82" s="120"/>
      <c r="AL82" s="120"/>
    </row>
    <row r="83" spans="2:38" ht="7.5" customHeight="1" thickBot="1">
      <c r="B83" s="33"/>
      <c r="C83" s="33"/>
      <c r="D83" s="41"/>
      <c r="E83" s="41"/>
      <c r="F83" s="41"/>
      <c r="G83" s="434"/>
      <c r="H83" s="435">
        <f>IF(G83="","","-")</f>
      </c>
      <c r="I83" s="434"/>
      <c r="J83" s="154"/>
      <c r="K83" s="70"/>
      <c r="L83" s="70"/>
      <c r="M83" s="70"/>
      <c r="N83" s="57"/>
      <c r="O83" s="57"/>
      <c r="P83" s="57"/>
      <c r="Q83" s="58"/>
      <c r="R83" s="59"/>
      <c r="S83" s="123"/>
      <c r="T83" s="123"/>
      <c r="AB83" s="345">
        <f>IF(G83-I83&gt;0,1,0)</f>
        <v>0</v>
      </c>
      <c r="AC83" s="345">
        <f>IF(I83-G83&gt;0,1,0)</f>
        <v>0</v>
      </c>
      <c r="AD83" s="120"/>
      <c r="AE83" s="120"/>
      <c r="AF83" s="120"/>
      <c r="AG83" s="120"/>
      <c r="AH83" s="120"/>
      <c r="AI83" s="120"/>
      <c r="AJ83" s="120"/>
      <c r="AK83" s="120"/>
      <c r="AL83" s="120"/>
    </row>
    <row r="84" spans="2:38" ht="7.5" customHeight="1">
      <c r="B84" s="33"/>
      <c r="C84" s="33"/>
      <c r="D84" s="41"/>
      <c r="E84" s="41"/>
      <c r="F84" s="41"/>
      <c r="G84" s="310"/>
      <c r="H84" s="435"/>
      <c r="I84" s="434"/>
      <c r="J84" s="257"/>
      <c r="K84" s="258"/>
      <c r="L84" s="258"/>
      <c r="M84" s="258"/>
      <c r="N84" s="262"/>
      <c r="O84" s="248"/>
      <c r="P84" s="248"/>
      <c r="Q84" s="346">
        <f>IF(N69="","",SUM(AF69:AF74))</f>
        <v>0</v>
      </c>
      <c r="R84" s="70"/>
      <c r="U84" s="33"/>
      <c r="AB84" s="345"/>
      <c r="AC84" s="345"/>
      <c r="AD84" s="120"/>
      <c r="AE84" s="120"/>
      <c r="AF84" s="120"/>
      <c r="AG84" s="120"/>
      <c r="AH84" s="120"/>
      <c r="AI84" s="120"/>
      <c r="AJ84" s="120"/>
      <c r="AK84" s="120"/>
      <c r="AL84" s="120"/>
    </row>
    <row r="85" spans="1:38" ht="7.5" customHeight="1">
      <c r="A85" s="146"/>
      <c r="C85" s="72"/>
      <c r="D85" s="41"/>
      <c r="E85" s="41"/>
      <c r="F85" s="41"/>
      <c r="G85" s="434">
        <v>15</v>
      </c>
      <c r="H85" s="435" t="str">
        <f>IF(G85="","","-")</f>
        <v>-</v>
      </c>
      <c r="I85" s="434">
        <v>21</v>
      </c>
      <c r="J85" s="260"/>
      <c r="K85" s="62"/>
      <c r="L85" s="62"/>
      <c r="M85" s="40"/>
      <c r="N85" s="57"/>
      <c r="O85" s="57"/>
      <c r="P85" s="57"/>
      <c r="Q85" s="346"/>
      <c r="R85" s="70"/>
      <c r="U85" s="33"/>
      <c r="AB85" s="345">
        <f>IF(G85-I85&gt;0,1,0)</f>
        <v>0</v>
      </c>
      <c r="AC85" s="345">
        <f>IF(I85-G85&gt;0,1,0)</f>
        <v>1</v>
      </c>
      <c r="AD85" s="120"/>
      <c r="AE85" s="120"/>
      <c r="AF85" s="120"/>
      <c r="AG85" s="120"/>
      <c r="AH85" s="120"/>
      <c r="AI85" s="120"/>
      <c r="AJ85" s="120"/>
      <c r="AK85" s="120"/>
      <c r="AL85" s="120"/>
    </row>
    <row r="86" spans="1:38" ht="7.5" customHeight="1">
      <c r="A86" s="146"/>
      <c r="C86" s="72"/>
      <c r="D86" s="62"/>
      <c r="E86" s="62"/>
      <c r="F86" s="62"/>
      <c r="G86" s="310"/>
      <c r="H86" s="435"/>
      <c r="I86" s="434"/>
      <c r="J86" s="260"/>
      <c r="K86" s="62"/>
      <c r="L86" s="62"/>
      <c r="M86" s="40"/>
      <c r="N86" s="149"/>
      <c r="O86" s="57"/>
      <c r="P86" s="57"/>
      <c r="Q86" s="59"/>
      <c r="R86" s="59"/>
      <c r="AB86" s="345"/>
      <c r="AC86" s="345"/>
      <c r="AD86" s="120"/>
      <c r="AE86" s="120"/>
      <c r="AF86" s="120"/>
      <c r="AG86" s="120"/>
      <c r="AH86" s="120"/>
      <c r="AI86" s="120"/>
      <c r="AJ86" s="120"/>
      <c r="AK86" s="120"/>
      <c r="AL86" s="120"/>
    </row>
    <row r="87" spans="1:38" ht="7.5" customHeight="1">
      <c r="A87" s="497"/>
      <c r="B87" s="46"/>
      <c r="C87" s="61"/>
      <c r="D87" s="40"/>
      <c r="E87" s="40"/>
      <c r="F87" s="40"/>
      <c r="G87" s="57"/>
      <c r="H87" s="57"/>
      <c r="I87" s="57"/>
      <c r="J87" s="250"/>
      <c r="K87" s="40"/>
      <c r="L87" s="40"/>
      <c r="M87" s="40"/>
      <c r="N87" s="123"/>
      <c r="O87" s="40"/>
      <c r="P87" s="123"/>
      <c r="Q87" s="40"/>
      <c r="R87" s="40"/>
      <c r="AB87" s="119"/>
      <c r="AC87" s="119"/>
      <c r="AD87" s="120"/>
      <c r="AE87" s="120"/>
      <c r="AF87" s="120"/>
      <c r="AG87" s="120"/>
      <c r="AH87" s="120"/>
      <c r="AI87" s="120"/>
      <c r="AJ87" s="120"/>
      <c r="AK87" s="120"/>
      <c r="AL87" s="120"/>
    </row>
    <row r="88" spans="1:38" ht="7.5" customHeight="1">
      <c r="A88" s="139"/>
      <c r="B88" s="52"/>
      <c r="C88" s="30"/>
      <c r="D88" s="40"/>
      <c r="E88" s="40"/>
      <c r="F88" s="40"/>
      <c r="G88" s="57"/>
      <c r="H88" s="57"/>
      <c r="I88" s="57"/>
      <c r="J88" s="250"/>
      <c r="K88" s="40"/>
      <c r="L88" s="40"/>
      <c r="M88" s="40"/>
      <c r="N88" s="130"/>
      <c r="O88" s="40"/>
      <c r="P88" s="123"/>
      <c r="Q88" s="62"/>
      <c r="R88" s="62"/>
      <c r="AB88" s="119"/>
      <c r="AC88" s="119"/>
      <c r="AD88" s="120"/>
      <c r="AE88" s="120"/>
      <c r="AF88" s="120"/>
      <c r="AG88" s="120"/>
      <c r="AH88" s="120"/>
      <c r="AI88" s="120"/>
      <c r="AJ88" s="120"/>
      <c r="AK88" s="120"/>
      <c r="AL88" s="120"/>
    </row>
    <row r="89" spans="1:38" ht="7.5" customHeight="1" thickBot="1">
      <c r="A89" s="498">
        <v>7</v>
      </c>
      <c r="B89" s="347" t="str">
        <f>IF(A89="","",VLOOKUP(A89,'参加者リスト'!$A$2:$C$31,2))</f>
        <v>村田章博</v>
      </c>
      <c r="C89" s="349" t="str">
        <f>IF(A89="","",VLOOKUP(A89,'参加者リスト'!$A$2:$C$31,3))</f>
        <v>塩田バドミントンクラブ</v>
      </c>
      <c r="D89" s="40"/>
      <c r="E89" s="40"/>
      <c r="F89" s="40"/>
      <c r="G89" s="57"/>
      <c r="H89" s="57"/>
      <c r="I89" s="57"/>
      <c r="J89" s="250"/>
      <c r="K89" s="40"/>
      <c r="L89" s="40"/>
      <c r="M89" s="53"/>
      <c r="N89" s="123"/>
      <c r="O89" s="53"/>
      <c r="P89" s="123"/>
      <c r="AB89" s="119"/>
      <c r="AC89" s="119"/>
      <c r="AD89" s="120"/>
      <c r="AE89" s="120"/>
      <c r="AF89" s="120"/>
      <c r="AG89" s="120"/>
      <c r="AH89" s="120"/>
      <c r="AI89" s="120"/>
      <c r="AJ89" s="120"/>
      <c r="AK89" s="120"/>
      <c r="AL89" s="120"/>
    </row>
    <row r="90" spans="1:38" ht="7.5" customHeight="1">
      <c r="A90" s="364"/>
      <c r="B90" s="348"/>
      <c r="C90" s="350"/>
      <c r="D90" s="247"/>
      <c r="E90" s="247"/>
      <c r="F90" s="247"/>
      <c r="G90" s="248"/>
      <c r="H90" s="248"/>
      <c r="I90" s="248"/>
      <c r="J90" s="351">
        <f>IF(G81="","",SUM(AC81:AC86))</f>
        <v>2</v>
      </c>
      <c r="K90" s="62"/>
      <c r="L90" s="62"/>
      <c r="AB90" s="119"/>
      <c r="AC90" s="119"/>
      <c r="AD90" s="120"/>
      <c r="AE90" s="120"/>
      <c r="AF90" s="120"/>
      <c r="AG90" s="120"/>
      <c r="AH90" s="120"/>
      <c r="AI90" s="120"/>
      <c r="AJ90" s="120"/>
      <c r="AK90" s="120"/>
      <c r="AL90" s="120"/>
    </row>
    <row r="91" spans="4:38" ht="7.5" customHeight="1">
      <c r="D91" s="40"/>
      <c r="E91" s="40"/>
      <c r="F91" s="40"/>
      <c r="G91" s="57"/>
      <c r="H91" s="57"/>
      <c r="I91" s="57"/>
      <c r="J91" s="351"/>
      <c r="K91" s="62"/>
      <c r="L91" s="62"/>
      <c r="AB91" s="119"/>
      <c r="AC91" s="119"/>
      <c r="AD91" s="120"/>
      <c r="AE91" s="120"/>
      <c r="AF91" s="120"/>
      <c r="AG91" s="120"/>
      <c r="AH91" s="120"/>
      <c r="AI91" s="120"/>
      <c r="AJ91" s="120"/>
      <c r="AK91" s="120"/>
      <c r="AL91" s="120"/>
    </row>
    <row r="92" spans="28:38" ht="7.5" customHeight="1">
      <c r="AB92" s="119"/>
      <c r="AC92" s="119"/>
      <c r="AD92" s="120"/>
      <c r="AE92" s="120"/>
      <c r="AF92" s="120"/>
      <c r="AG92" s="120"/>
      <c r="AH92" s="120"/>
      <c r="AI92" s="120"/>
      <c r="AJ92" s="120"/>
      <c r="AK92" s="120"/>
      <c r="AL92" s="120"/>
    </row>
    <row r="93" spans="28:38" ht="7.5" customHeight="1">
      <c r="AB93" s="119"/>
      <c r="AC93" s="119"/>
      <c r="AD93" s="120"/>
      <c r="AE93" s="120"/>
      <c r="AF93" s="120"/>
      <c r="AG93" s="120"/>
      <c r="AH93" s="120"/>
      <c r="AI93" s="120"/>
      <c r="AJ93" s="120"/>
      <c r="AK93" s="120"/>
      <c r="AL93" s="120"/>
    </row>
    <row r="94" spans="28:38" ht="7.5" customHeight="1">
      <c r="AB94" s="119"/>
      <c r="AC94" s="119"/>
      <c r="AD94" s="120"/>
      <c r="AE94" s="120"/>
      <c r="AF94" s="120"/>
      <c r="AG94" s="120"/>
      <c r="AH94" s="120"/>
      <c r="AI94" s="120"/>
      <c r="AJ94" s="120"/>
      <c r="AK94" s="120"/>
      <c r="AL94" s="120"/>
    </row>
    <row r="95" spans="28:38" ht="7.5" customHeight="1">
      <c r="AB95" s="119"/>
      <c r="AC95" s="119"/>
      <c r="AD95" s="120"/>
      <c r="AE95" s="120"/>
      <c r="AF95" s="120"/>
      <c r="AG95" s="120"/>
      <c r="AH95" s="120"/>
      <c r="AI95" s="120"/>
      <c r="AJ95" s="120"/>
      <c r="AK95" s="120"/>
      <c r="AL95" s="120"/>
    </row>
    <row r="96" spans="28:38" ht="7.5" customHeight="1">
      <c r="AB96" s="119"/>
      <c r="AC96" s="119"/>
      <c r="AD96" s="120"/>
      <c r="AE96" s="120"/>
      <c r="AF96" s="120"/>
      <c r="AG96" s="120"/>
      <c r="AH96" s="120"/>
      <c r="AI96" s="120"/>
      <c r="AJ96" s="120"/>
      <c r="AK96" s="120"/>
      <c r="AL96" s="120"/>
    </row>
    <row r="97" spans="28:38" ht="7.5" customHeight="1">
      <c r="AB97" s="119"/>
      <c r="AC97" s="119"/>
      <c r="AD97" s="120"/>
      <c r="AE97" s="120"/>
      <c r="AF97" s="120"/>
      <c r="AG97" s="120"/>
      <c r="AH97" s="120"/>
      <c r="AI97" s="120"/>
      <c r="AJ97" s="120"/>
      <c r="AK97" s="120"/>
      <c r="AL97" s="120"/>
    </row>
    <row r="98" spans="28:38" ht="7.5" customHeight="1">
      <c r="AB98" s="119"/>
      <c r="AC98" s="119"/>
      <c r="AD98" s="120"/>
      <c r="AE98" s="120"/>
      <c r="AF98" s="120"/>
      <c r="AG98" s="120"/>
      <c r="AH98" s="120"/>
      <c r="AI98" s="120"/>
      <c r="AJ98" s="120"/>
      <c r="AK98" s="120"/>
      <c r="AL98" s="120"/>
    </row>
    <row r="99" spans="28:38" ht="7.5" customHeight="1">
      <c r="AB99" s="119"/>
      <c r="AC99" s="119"/>
      <c r="AD99" s="120"/>
      <c r="AE99" s="120"/>
      <c r="AF99" s="120"/>
      <c r="AG99" s="120"/>
      <c r="AH99" s="120"/>
      <c r="AI99" s="120"/>
      <c r="AJ99" s="120"/>
      <c r="AK99" s="120"/>
      <c r="AL99" s="120"/>
    </row>
    <row r="100" spans="28:38" ht="7.5" customHeight="1">
      <c r="AB100" s="119"/>
      <c r="AC100" s="119"/>
      <c r="AD100" s="120"/>
      <c r="AE100" s="120"/>
      <c r="AF100" s="120"/>
      <c r="AG100" s="120"/>
      <c r="AH100" s="120"/>
      <c r="AI100" s="120"/>
      <c r="AJ100" s="120"/>
      <c r="AK100" s="120"/>
      <c r="AL100" s="120"/>
    </row>
  </sheetData>
  <mergeCells count="123">
    <mergeCell ref="AI45:AI46"/>
    <mergeCell ref="V47:V48"/>
    <mergeCell ref="W47:W48"/>
    <mergeCell ref="X47:X48"/>
    <mergeCell ref="AH47:AH48"/>
    <mergeCell ref="AI47:AI48"/>
    <mergeCell ref="V45:V46"/>
    <mergeCell ref="W45:W46"/>
    <mergeCell ref="X45:X46"/>
    <mergeCell ref="AH45:AH46"/>
    <mergeCell ref="AC35:AC36"/>
    <mergeCell ref="AC37:AC38"/>
    <mergeCell ref="A41:A42"/>
    <mergeCell ref="B41:B42"/>
    <mergeCell ref="C41:C42"/>
    <mergeCell ref="J42:J43"/>
    <mergeCell ref="AC33:AC34"/>
    <mergeCell ref="G35:G36"/>
    <mergeCell ref="H35:H36"/>
    <mergeCell ref="I35:I36"/>
    <mergeCell ref="AB35:AB36"/>
    <mergeCell ref="Q36:Q37"/>
    <mergeCell ref="G37:G38"/>
    <mergeCell ref="H37:H38"/>
    <mergeCell ref="I37:I38"/>
    <mergeCell ref="AB37:AB38"/>
    <mergeCell ref="G33:G34"/>
    <mergeCell ref="H33:H34"/>
    <mergeCell ref="I33:I34"/>
    <mergeCell ref="AB33:AB34"/>
    <mergeCell ref="J28:J29"/>
    <mergeCell ref="A29:A30"/>
    <mergeCell ref="B29:B30"/>
    <mergeCell ref="C29:C30"/>
    <mergeCell ref="AF21:AF22"/>
    <mergeCell ref="AF23:AF24"/>
    <mergeCell ref="N25:N26"/>
    <mergeCell ref="O25:O26"/>
    <mergeCell ref="P25:P26"/>
    <mergeCell ref="AE25:AE26"/>
    <mergeCell ref="AF25:AF26"/>
    <mergeCell ref="P21:P22"/>
    <mergeCell ref="AE21:AE22"/>
    <mergeCell ref="Y22:Y23"/>
    <mergeCell ref="N23:N24"/>
    <mergeCell ref="O23:O24"/>
    <mergeCell ref="P23:P24"/>
    <mergeCell ref="AE23:AE24"/>
    <mergeCell ref="O21:O22"/>
    <mergeCell ref="Q10:Q11"/>
    <mergeCell ref="A11:A12"/>
    <mergeCell ref="B11:B12"/>
    <mergeCell ref="C11:C12"/>
    <mergeCell ref="N21:N22"/>
    <mergeCell ref="AB57:AB58"/>
    <mergeCell ref="AI49:AI50"/>
    <mergeCell ref="J52:J53"/>
    <mergeCell ref="A53:A54"/>
    <mergeCell ref="B53:B54"/>
    <mergeCell ref="C53:C54"/>
    <mergeCell ref="V49:V50"/>
    <mergeCell ref="W49:W50"/>
    <mergeCell ref="X49:X50"/>
    <mergeCell ref="AH49:AH50"/>
    <mergeCell ref="AC57:AC58"/>
    <mergeCell ref="Q58:Q59"/>
    <mergeCell ref="G59:G60"/>
    <mergeCell ref="H59:H60"/>
    <mergeCell ref="I59:I60"/>
    <mergeCell ref="AB59:AB60"/>
    <mergeCell ref="AC59:AC60"/>
    <mergeCell ref="G57:G58"/>
    <mergeCell ref="H57:H58"/>
    <mergeCell ref="I57:I58"/>
    <mergeCell ref="AC61:AC62"/>
    <mergeCell ref="A65:A66"/>
    <mergeCell ref="B65:B66"/>
    <mergeCell ref="C65:C66"/>
    <mergeCell ref="J66:J67"/>
    <mergeCell ref="G61:G62"/>
    <mergeCell ref="H61:H62"/>
    <mergeCell ref="I61:I62"/>
    <mergeCell ref="AB61:AB62"/>
    <mergeCell ref="N69:N70"/>
    <mergeCell ref="O69:O70"/>
    <mergeCell ref="P69:P70"/>
    <mergeCell ref="AE69:AE70"/>
    <mergeCell ref="AF69:AF70"/>
    <mergeCell ref="N71:N72"/>
    <mergeCell ref="O71:O72"/>
    <mergeCell ref="P71:P72"/>
    <mergeCell ref="AE71:AE72"/>
    <mergeCell ref="AF71:AF72"/>
    <mergeCell ref="Y72:Y73"/>
    <mergeCell ref="N73:N74"/>
    <mergeCell ref="O73:O74"/>
    <mergeCell ref="P73:P74"/>
    <mergeCell ref="AE73:AE74"/>
    <mergeCell ref="AF73:AF74"/>
    <mergeCell ref="J76:J77"/>
    <mergeCell ref="A77:A78"/>
    <mergeCell ref="B77:B78"/>
    <mergeCell ref="C77:C78"/>
    <mergeCell ref="G81:G82"/>
    <mergeCell ref="H81:H82"/>
    <mergeCell ref="I81:I82"/>
    <mergeCell ref="AB81:AB82"/>
    <mergeCell ref="AC81:AC82"/>
    <mergeCell ref="G83:G84"/>
    <mergeCell ref="H83:H84"/>
    <mergeCell ref="I83:I84"/>
    <mergeCell ref="AB83:AB84"/>
    <mergeCell ref="AC83:AC84"/>
    <mergeCell ref="Q84:Q85"/>
    <mergeCell ref="G85:G86"/>
    <mergeCell ref="H85:H86"/>
    <mergeCell ref="I85:I86"/>
    <mergeCell ref="AB85:AB86"/>
    <mergeCell ref="AC85:AC86"/>
    <mergeCell ref="A89:A90"/>
    <mergeCell ref="B89:B90"/>
    <mergeCell ref="C89:C90"/>
    <mergeCell ref="J90:J91"/>
  </mergeCells>
  <conditionalFormatting sqref="Y72:Y74 Y22:Y23 Q84:R85 Q58:R59 Q52:R53 Q66:R70 Q88:R88 Q78:R79 Q36:R37 Q10:R11 Q16:R17 Q6:R7 J69:L77 J66:L67 J57:M62 J52:L53 M69:M76 M83:M84 J90:L91 J81:L86 J11:M12 J19:M26 J33:M38 J45:M51 J28:M29 J42:M43 Y1 Q1:S1 H1:M1">
    <cfRule type="cellIs" priority="1" dxfId="0" operator="equal" stopIfTrue="1">
      <formula>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W249"/>
  <sheetViews>
    <sheetView workbookViewId="0" topLeftCell="A1">
      <selection activeCell="EP20" sqref="EP20"/>
    </sheetView>
  </sheetViews>
  <sheetFormatPr defaultColWidth="9.00390625" defaultRowHeight="13.5"/>
  <cols>
    <col min="1" max="1" width="2.875" style="9" customWidth="1"/>
    <col min="2" max="8" width="1.625" style="0" customWidth="1"/>
    <col min="9" max="9" width="2.125" style="0" bestFit="1" customWidth="1"/>
    <col min="10" max="16" width="1.625" style="0" customWidth="1"/>
    <col min="17" max="17" width="2.125" style="0" bestFit="1" customWidth="1"/>
    <col min="18" max="86" width="1.625" style="0" customWidth="1"/>
    <col min="87" max="119" width="1.625" style="138" hidden="1" customWidth="1"/>
    <col min="120" max="145" width="1.625" style="138" customWidth="1"/>
    <col min="146" max="181" width="1.625" style="0" customWidth="1"/>
  </cols>
  <sheetData>
    <row r="2" spans="2:91" ht="18" customHeight="1">
      <c r="B2" s="177" t="s">
        <v>2</v>
      </c>
      <c r="CM2" s="499"/>
    </row>
    <row r="3" spans="63:106" ht="13.5" customHeight="1" thickBot="1">
      <c r="BK3" s="1"/>
      <c r="BL3" s="1"/>
      <c r="BM3" s="1"/>
      <c r="BN3" s="1"/>
      <c r="BO3" s="1"/>
      <c r="BP3" s="1"/>
      <c r="BQ3" s="203"/>
      <c r="BR3" s="204"/>
      <c r="BS3" s="204"/>
      <c r="BT3" s="1"/>
      <c r="BU3" s="204"/>
      <c r="BV3" s="204"/>
      <c r="BW3" s="203"/>
      <c r="BX3" s="1"/>
      <c r="BY3" s="1"/>
      <c r="BZ3" s="1"/>
      <c r="CA3" s="1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</row>
    <row r="4" spans="4:118" ht="21" customHeight="1">
      <c r="D4" s="220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  <c r="R4" s="232" t="str">
        <f>D6</f>
        <v>島田</v>
      </c>
      <c r="S4" s="229"/>
      <c r="T4" s="229"/>
      <c r="U4" s="229"/>
      <c r="V4" s="229"/>
      <c r="W4" s="234" t="s">
        <v>164</v>
      </c>
      <c r="X4" s="234" t="str">
        <f>D9</f>
        <v>森</v>
      </c>
      <c r="Y4" s="234"/>
      <c r="Z4" s="229"/>
      <c r="AA4" s="229"/>
      <c r="AB4" s="230"/>
      <c r="AC4" s="232" t="str">
        <f>D11</f>
        <v>森重</v>
      </c>
      <c r="AD4" s="229"/>
      <c r="AE4" s="229"/>
      <c r="AF4" s="229"/>
      <c r="AG4" s="229"/>
      <c r="AH4" s="234" t="s">
        <v>164</v>
      </c>
      <c r="AI4" s="234" t="str">
        <f>D14</f>
        <v>原田</v>
      </c>
      <c r="AJ4" s="234"/>
      <c r="AK4" s="229"/>
      <c r="AL4" s="229"/>
      <c r="AM4" s="230"/>
      <c r="AN4" s="232" t="str">
        <f>D16</f>
        <v>高坂</v>
      </c>
      <c r="AO4" s="234"/>
      <c r="AP4" s="229"/>
      <c r="AQ4" s="229"/>
      <c r="AR4" s="229"/>
      <c r="AS4" s="234" t="s">
        <v>164</v>
      </c>
      <c r="AT4" s="234" t="str">
        <f>D19</f>
        <v>中村</v>
      </c>
      <c r="AU4" s="234"/>
      <c r="AV4" s="229"/>
      <c r="AW4" s="229"/>
      <c r="AX4" s="230"/>
      <c r="AY4" s="243" t="s">
        <v>54</v>
      </c>
      <c r="AZ4" s="244"/>
      <c r="BA4" s="244"/>
      <c r="BB4" s="245"/>
      <c r="BC4" s="243" t="s">
        <v>55</v>
      </c>
      <c r="BD4" s="244"/>
      <c r="BE4" s="244"/>
      <c r="BF4" s="245"/>
      <c r="BG4" s="461" t="s">
        <v>159</v>
      </c>
      <c r="BH4" s="462"/>
      <c r="BI4" s="462"/>
      <c r="BJ4" s="465"/>
      <c r="CH4" s="163"/>
      <c r="CI4" s="501" t="s">
        <v>160</v>
      </c>
      <c r="CJ4" s="502"/>
      <c r="CK4" s="502"/>
      <c r="CL4" s="503"/>
      <c r="CM4" s="504" t="s">
        <v>161</v>
      </c>
      <c r="CN4" s="505"/>
      <c r="CO4" s="505"/>
      <c r="CP4" s="505"/>
      <c r="CQ4" s="506" t="s">
        <v>56</v>
      </c>
      <c r="CR4" s="507"/>
      <c r="CS4" s="507"/>
      <c r="CT4" s="508"/>
      <c r="CU4" s="500"/>
      <c r="CV4" s="500"/>
      <c r="CW4" s="500"/>
      <c r="CX4" s="500"/>
      <c r="CY4" s="500"/>
      <c r="CZ4" s="509"/>
      <c r="DA4" s="509"/>
      <c r="DB4" s="509"/>
      <c r="DC4" s="500"/>
      <c r="DG4" s="504" t="s">
        <v>162</v>
      </c>
      <c r="DH4" s="505"/>
      <c r="DI4" s="505"/>
      <c r="DJ4" s="510"/>
      <c r="DK4" s="504" t="s">
        <v>163</v>
      </c>
      <c r="DL4" s="505"/>
      <c r="DM4" s="505"/>
      <c r="DN4" s="510"/>
    </row>
    <row r="5" spans="4:118" ht="21" customHeight="1"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  <c r="R5" s="219"/>
      <c r="S5" s="228"/>
      <c r="T5" s="228"/>
      <c r="U5" s="228"/>
      <c r="V5" s="228"/>
      <c r="W5" s="228"/>
      <c r="X5" s="228"/>
      <c r="Y5" s="228"/>
      <c r="Z5" s="228"/>
      <c r="AA5" s="228"/>
      <c r="AB5" s="231"/>
      <c r="AC5" s="219"/>
      <c r="AD5" s="228"/>
      <c r="AE5" s="228"/>
      <c r="AF5" s="228"/>
      <c r="AG5" s="228"/>
      <c r="AH5" s="228"/>
      <c r="AI5" s="228"/>
      <c r="AJ5" s="228"/>
      <c r="AK5" s="228"/>
      <c r="AL5" s="228"/>
      <c r="AM5" s="231"/>
      <c r="AN5" s="219"/>
      <c r="AO5" s="228"/>
      <c r="AP5" s="228"/>
      <c r="AQ5" s="228"/>
      <c r="AR5" s="228"/>
      <c r="AS5" s="228"/>
      <c r="AT5" s="228"/>
      <c r="AU5" s="228"/>
      <c r="AV5" s="228"/>
      <c r="AW5" s="228"/>
      <c r="AX5" s="231"/>
      <c r="AY5" s="246"/>
      <c r="AZ5" s="235"/>
      <c r="BA5" s="235"/>
      <c r="BB5" s="236"/>
      <c r="BC5" s="246"/>
      <c r="BD5" s="235"/>
      <c r="BE5" s="235"/>
      <c r="BF5" s="236"/>
      <c r="BG5" s="463"/>
      <c r="BH5" s="464"/>
      <c r="BI5" s="464"/>
      <c r="BJ5" s="466"/>
      <c r="CH5" s="163"/>
      <c r="CI5" s="511"/>
      <c r="CJ5" s="512"/>
      <c r="CK5" s="512"/>
      <c r="CL5" s="513"/>
      <c r="CM5" s="514"/>
      <c r="CN5" s="515"/>
      <c r="CO5" s="515"/>
      <c r="CP5" s="515"/>
      <c r="CQ5" s="516"/>
      <c r="CR5" s="517"/>
      <c r="CS5" s="517"/>
      <c r="CT5" s="518"/>
      <c r="CU5" s="500"/>
      <c r="CV5" s="500"/>
      <c r="CW5" s="500"/>
      <c r="CX5" s="500"/>
      <c r="CY5" s="500"/>
      <c r="CZ5" s="509"/>
      <c r="DA5" s="509"/>
      <c r="DB5" s="509"/>
      <c r="DC5" s="500"/>
      <c r="DG5" s="514"/>
      <c r="DH5" s="515"/>
      <c r="DI5" s="515"/>
      <c r="DJ5" s="519"/>
      <c r="DK5" s="514"/>
      <c r="DL5" s="515"/>
      <c r="DM5" s="515"/>
      <c r="DN5" s="519"/>
    </row>
    <row r="6" spans="1:118" ht="12" customHeight="1">
      <c r="A6" s="439"/>
      <c r="B6" s="187"/>
      <c r="C6" s="187"/>
      <c r="D6" s="354" t="s">
        <v>57</v>
      </c>
      <c r="E6" s="237"/>
      <c r="F6" s="237"/>
      <c r="G6" s="237"/>
      <c r="H6" s="237"/>
      <c r="I6" s="358" t="s">
        <v>58</v>
      </c>
      <c r="J6" s="359"/>
      <c r="K6" s="359"/>
      <c r="L6" s="359"/>
      <c r="M6" s="359"/>
      <c r="N6" s="359"/>
      <c r="O6" s="359"/>
      <c r="P6" s="359"/>
      <c r="Q6" s="360"/>
      <c r="R6" s="165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458"/>
      <c r="AD6" s="451"/>
      <c r="AE6" s="451"/>
      <c r="AF6" s="457" t="str">
        <f>IF(AD8="","",IF(AD8&gt;AL8,"○","●"))</f>
        <v>○</v>
      </c>
      <c r="AG6" s="457"/>
      <c r="AH6" s="457"/>
      <c r="AI6" s="457"/>
      <c r="AJ6" s="457"/>
      <c r="AK6" s="451"/>
      <c r="AL6" s="451"/>
      <c r="AM6" s="452"/>
      <c r="AN6" s="458"/>
      <c r="AO6" s="451"/>
      <c r="AP6" s="451"/>
      <c r="AQ6" s="457" t="str">
        <f>IF(AO8="","",IF(AO8&gt;AW8,"○","●"))</f>
        <v>○</v>
      </c>
      <c r="AR6" s="457"/>
      <c r="AS6" s="457"/>
      <c r="AT6" s="457"/>
      <c r="AU6" s="457"/>
      <c r="AV6" s="451"/>
      <c r="AW6" s="451"/>
      <c r="AX6" s="452"/>
      <c r="AY6" s="184"/>
      <c r="AZ6" s="152"/>
      <c r="BA6" s="152"/>
      <c r="BB6" s="152"/>
      <c r="BC6" s="188"/>
      <c r="BD6" s="152"/>
      <c r="BE6" s="152"/>
      <c r="BF6" s="152"/>
      <c r="BG6" s="188"/>
      <c r="BH6" s="189"/>
      <c r="BI6" s="152"/>
      <c r="BJ6" s="152"/>
      <c r="BK6" s="184"/>
      <c r="BL6" s="152"/>
      <c r="BM6" s="152"/>
      <c r="BN6" s="164"/>
      <c r="BO6" s="164"/>
      <c r="BP6" s="164"/>
      <c r="BQ6" s="164"/>
      <c r="BR6" s="164"/>
      <c r="BS6" s="164"/>
      <c r="BT6" s="164"/>
      <c r="BU6" s="164"/>
      <c r="BV6" s="1"/>
      <c r="BW6" s="1"/>
      <c r="BX6" s="1"/>
      <c r="BY6" s="1"/>
      <c r="BZ6" s="1"/>
      <c r="CA6" s="1"/>
      <c r="CB6" s="1"/>
      <c r="CC6" s="1"/>
      <c r="CD6" s="1"/>
      <c r="CE6" s="1"/>
      <c r="CF6" s="45"/>
      <c r="CI6" s="520"/>
      <c r="CJ6" s="500"/>
      <c r="CK6" s="500"/>
      <c r="CL6" s="521"/>
      <c r="CM6" s="520"/>
      <c r="CN6" s="500"/>
      <c r="CO6" s="500"/>
      <c r="CP6" s="521"/>
      <c r="CQ6" s="522"/>
      <c r="CR6" s="500"/>
      <c r="CS6" s="500"/>
      <c r="CT6" s="523"/>
      <c r="CU6" s="500"/>
      <c r="CV6" s="500"/>
      <c r="CW6" s="500"/>
      <c r="CX6" s="500"/>
      <c r="CY6" s="500"/>
      <c r="CZ6" s="509"/>
      <c r="DA6" s="509"/>
      <c r="DB6" s="509"/>
      <c r="DC6" s="500"/>
      <c r="DG6" s="520"/>
      <c r="DH6" s="500"/>
      <c r="DI6" s="500"/>
      <c r="DJ6" s="521"/>
      <c r="DK6" s="520"/>
      <c r="DL6" s="500"/>
      <c r="DM6" s="500"/>
      <c r="DN6" s="521"/>
    </row>
    <row r="7" spans="1:118" ht="12" customHeight="1">
      <c r="A7" s="439"/>
      <c r="B7" s="471"/>
      <c r="C7" s="456"/>
      <c r="D7" s="238"/>
      <c r="E7" s="233"/>
      <c r="F7" s="233"/>
      <c r="G7" s="233"/>
      <c r="H7" s="233"/>
      <c r="I7" s="361"/>
      <c r="J7" s="361"/>
      <c r="K7" s="361"/>
      <c r="L7" s="361"/>
      <c r="M7" s="361"/>
      <c r="N7" s="361"/>
      <c r="O7" s="361"/>
      <c r="P7" s="361"/>
      <c r="Q7" s="362"/>
      <c r="R7" s="168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459"/>
      <c r="AD7" s="453"/>
      <c r="AE7" s="453"/>
      <c r="AF7" s="430"/>
      <c r="AG7" s="430"/>
      <c r="AH7" s="430"/>
      <c r="AI7" s="430"/>
      <c r="AJ7" s="430"/>
      <c r="AK7" s="453"/>
      <c r="AL7" s="453"/>
      <c r="AM7" s="454"/>
      <c r="AN7" s="459"/>
      <c r="AO7" s="453"/>
      <c r="AP7" s="453"/>
      <c r="AQ7" s="430"/>
      <c r="AR7" s="430"/>
      <c r="AS7" s="430"/>
      <c r="AT7" s="430"/>
      <c r="AU7" s="430"/>
      <c r="AV7" s="453"/>
      <c r="AW7" s="453"/>
      <c r="AX7" s="454"/>
      <c r="AY7" s="184"/>
      <c r="AZ7" s="473">
        <f>COUNTIF($R6:$AX7,"○")</f>
        <v>2</v>
      </c>
      <c r="BA7" s="473"/>
      <c r="BB7" s="190"/>
      <c r="BC7" s="191"/>
      <c r="BD7" s="473">
        <f>COUNTIF($R6:$AX7,"●")</f>
        <v>0</v>
      </c>
      <c r="BE7" s="473"/>
      <c r="BF7" s="190"/>
      <c r="BG7" s="192"/>
      <c r="BH7" s="473">
        <f>RANK(AZ7,AY6:BC20,0)</f>
        <v>1</v>
      </c>
      <c r="BI7" s="473"/>
      <c r="BK7" s="193"/>
      <c r="BL7" s="128"/>
      <c r="BM7" s="152"/>
      <c r="BN7" s="164"/>
      <c r="BO7" s="164"/>
      <c r="BP7" s="164"/>
      <c r="BQ7" s="164"/>
      <c r="BR7" s="164"/>
      <c r="BS7" s="164"/>
      <c r="BT7" s="164"/>
      <c r="BU7" s="164"/>
      <c r="BV7" s="1"/>
      <c r="BW7" s="1"/>
      <c r="BX7" s="1"/>
      <c r="BY7" s="1"/>
      <c r="BZ7" s="1"/>
      <c r="CA7" s="1"/>
      <c r="CB7" s="1"/>
      <c r="CC7" s="1"/>
      <c r="CD7" s="1"/>
      <c r="CE7" s="1"/>
      <c r="CF7" s="45"/>
      <c r="CI7" s="520"/>
      <c r="CJ7" s="524">
        <f>RANK(DH7,DG6:DJ20,0)</f>
        <v>1</v>
      </c>
      <c r="CK7" s="524"/>
      <c r="CL7" s="521"/>
      <c r="CM7" s="520"/>
      <c r="CN7" s="524">
        <f>RANK(DK7,DK6:DN20,0)</f>
        <v>1</v>
      </c>
      <c r="CO7" s="524"/>
      <c r="CP7" s="521"/>
      <c r="CQ7" s="522"/>
      <c r="CR7" s="525"/>
      <c r="CS7" s="525"/>
      <c r="CT7" s="523"/>
      <c r="CU7" s="500"/>
      <c r="CV7" s="500"/>
      <c r="CW7" s="500"/>
      <c r="CX7" s="500"/>
      <c r="CY7" s="500"/>
      <c r="CZ7" s="509"/>
      <c r="DA7" s="509"/>
      <c r="DB7" s="509"/>
      <c r="DC7" s="500"/>
      <c r="DG7" s="520"/>
      <c r="DH7" s="526">
        <f>S8+AD8+AO8-AA8-AL8-AW8</f>
        <v>2</v>
      </c>
      <c r="DI7" s="526"/>
      <c r="DJ7" s="521"/>
      <c r="DK7" s="527">
        <f>SUM(U8:V10)+SUM(AF8:AG10)+SUM(AQ8:AR10)-SUM(X8:Y10)-SUM(AI8:AJ10)-SUM(AT8:AU10)</f>
        <v>8</v>
      </c>
      <c r="DL7" s="364"/>
      <c r="DM7" s="364"/>
      <c r="DN7" s="528"/>
    </row>
    <row r="8" spans="1:125" ht="12" customHeight="1">
      <c r="A8" s="439"/>
      <c r="B8" s="455"/>
      <c r="C8" s="456"/>
      <c r="D8" s="169"/>
      <c r="E8" s="163"/>
      <c r="F8" s="163"/>
      <c r="G8" s="163"/>
      <c r="H8" s="163"/>
      <c r="I8" s="170"/>
      <c r="J8" s="171"/>
      <c r="K8" s="171"/>
      <c r="L8" s="171"/>
      <c r="M8" s="171"/>
      <c r="N8" s="171"/>
      <c r="O8" s="171"/>
      <c r="P8" s="171"/>
      <c r="Q8" s="172"/>
      <c r="R8" s="168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8"/>
      <c r="AD8" s="436">
        <f>IF(AF8="","",SUM(DR8:DR10))</f>
        <v>2</v>
      </c>
      <c r="AE8" s="449" t="str">
        <f>IF(AF8="","","(")</f>
        <v>(</v>
      </c>
      <c r="AF8" s="460">
        <v>15</v>
      </c>
      <c r="AG8" s="460"/>
      <c r="AH8" s="164" t="str">
        <f>IF(AF8="","","-")</f>
        <v>-</v>
      </c>
      <c r="AI8" s="460">
        <v>21</v>
      </c>
      <c r="AJ8" s="460"/>
      <c r="AK8" s="449" t="str">
        <f>IF(AF8="","",")")</f>
        <v>)</v>
      </c>
      <c r="AL8" s="436">
        <f>IF(AF8="","",SUM(DS8:DS10))</f>
        <v>1</v>
      </c>
      <c r="AM8" s="158"/>
      <c r="AN8" s="168"/>
      <c r="AO8" s="436">
        <f>IF(AQ8="","",SUM(DT8:DT10))</f>
        <v>2</v>
      </c>
      <c r="AP8" s="449" t="str">
        <f>IF(AQ8="","","(")</f>
        <v>(</v>
      </c>
      <c r="AQ8" s="460">
        <v>12</v>
      </c>
      <c r="AR8" s="460"/>
      <c r="AS8" s="164" t="str">
        <f>IF(AQ8="","","-")</f>
        <v>-</v>
      </c>
      <c r="AT8" s="460">
        <v>21</v>
      </c>
      <c r="AU8" s="460"/>
      <c r="AV8" s="449" t="str">
        <f>IF(AQ8="","",")")</f>
        <v>)</v>
      </c>
      <c r="AW8" s="436">
        <f>IF(AQ8="","",SUM(DU8:DU10))</f>
        <v>1</v>
      </c>
      <c r="AX8" s="158"/>
      <c r="AY8" s="184"/>
      <c r="AZ8" s="473"/>
      <c r="BA8" s="473"/>
      <c r="BB8" s="190"/>
      <c r="BC8" s="191"/>
      <c r="BD8" s="473"/>
      <c r="BE8" s="473"/>
      <c r="BF8" s="190"/>
      <c r="BG8" s="192"/>
      <c r="BH8" s="473"/>
      <c r="BI8" s="473"/>
      <c r="BJ8" s="194"/>
      <c r="BK8" s="193"/>
      <c r="BL8" s="128"/>
      <c r="BM8" s="152"/>
      <c r="BN8" s="164"/>
      <c r="BO8" s="164"/>
      <c r="BP8" s="164"/>
      <c r="BQ8" s="164"/>
      <c r="BR8" s="164"/>
      <c r="BS8" s="164"/>
      <c r="BT8" s="164"/>
      <c r="BU8" s="164"/>
      <c r="BV8" s="1"/>
      <c r="BW8" s="1"/>
      <c r="BX8" s="1"/>
      <c r="BY8" s="1"/>
      <c r="BZ8" s="1"/>
      <c r="CA8" s="1"/>
      <c r="CB8" s="1"/>
      <c r="CC8" s="1"/>
      <c r="CD8" s="1"/>
      <c r="CE8" s="1"/>
      <c r="CF8" s="45"/>
      <c r="CI8" s="520"/>
      <c r="CJ8" s="524"/>
      <c r="CK8" s="524"/>
      <c r="CL8" s="521"/>
      <c r="CM8" s="520"/>
      <c r="CN8" s="524"/>
      <c r="CO8" s="524"/>
      <c r="CP8" s="521"/>
      <c r="CQ8" s="522"/>
      <c r="CR8" s="525"/>
      <c r="CS8" s="525"/>
      <c r="CT8" s="523"/>
      <c r="CU8" s="500"/>
      <c r="CV8" s="500"/>
      <c r="CW8" s="500"/>
      <c r="CX8" s="500"/>
      <c r="CY8" s="500"/>
      <c r="CZ8" s="509"/>
      <c r="DA8" s="509"/>
      <c r="DB8" s="509"/>
      <c r="DC8" s="500"/>
      <c r="DG8" s="520"/>
      <c r="DH8" s="526"/>
      <c r="DI8" s="526"/>
      <c r="DJ8" s="521"/>
      <c r="DK8" s="529"/>
      <c r="DL8" s="364"/>
      <c r="DM8" s="364"/>
      <c r="DN8" s="528"/>
      <c r="DR8" s="138">
        <f>IF(AF8="","",IF(AF8&gt;AI8,1,0))</f>
        <v>0</v>
      </c>
      <c r="DS8" s="138">
        <f>IF(AI8="","",IF(AI8&gt;AF8,1,0))</f>
        <v>1</v>
      </c>
      <c r="DT8" s="138">
        <f>IF(AQ8="","",IF(AQ8&gt;AT8,1,0))</f>
        <v>0</v>
      </c>
      <c r="DU8" s="138">
        <f>IF(AT8="","",IF(AT8&gt;AQ8,1,0))</f>
        <v>1</v>
      </c>
    </row>
    <row r="9" spans="1:125" ht="12" customHeight="1">
      <c r="A9" s="439"/>
      <c r="B9" s="455"/>
      <c r="C9" s="456"/>
      <c r="D9" s="311" t="s">
        <v>59</v>
      </c>
      <c r="E9" s="312"/>
      <c r="F9" s="312"/>
      <c r="G9" s="312"/>
      <c r="H9" s="312"/>
      <c r="I9" s="253" t="s">
        <v>58</v>
      </c>
      <c r="J9" s="239"/>
      <c r="K9" s="239"/>
      <c r="L9" s="239"/>
      <c r="M9" s="239"/>
      <c r="N9" s="239"/>
      <c r="O9" s="239"/>
      <c r="P9" s="239"/>
      <c r="Q9" s="240"/>
      <c r="R9" s="168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8"/>
      <c r="AD9" s="310"/>
      <c r="AE9" s="449"/>
      <c r="AF9" s="460">
        <v>21</v>
      </c>
      <c r="AG9" s="460"/>
      <c r="AH9" s="164" t="str">
        <f>IF(AF9="","","-")</f>
        <v>-</v>
      </c>
      <c r="AI9" s="460">
        <v>16</v>
      </c>
      <c r="AJ9" s="460"/>
      <c r="AK9" s="449"/>
      <c r="AL9" s="310"/>
      <c r="AM9" s="180"/>
      <c r="AN9" s="184"/>
      <c r="AO9" s="310"/>
      <c r="AP9" s="449"/>
      <c r="AQ9" s="460">
        <v>21</v>
      </c>
      <c r="AR9" s="460"/>
      <c r="AS9" s="164" t="str">
        <f>IF(AQ9="","","-")</f>
        <v>-</v>
      </c>
      <c r="AT9" s="460">
        <v>18</v>
      </c>
      <c r="AU9" s="460"/>
      <c r="AV9" s="449"/>
      <c r="AW9" s="310"/>
      <c r="AX9" s="180"/>
      <c r="AY9" s="184"/>
      <c r="AZ9" s="473"/>
      <c r="BA9" s="473"/>
      <c r="BB9" s="190"/>
      <c r="BC9" s="191"/>
      <c r="BD9" s="473"/>
      <c r="BE9" s="473"/>
      <c r="BF9" s="190"/>
      <c r="BG9" s="192"/>
      <c r="BH9" s="473"/>
      <c r="BI9" s="473"/>
      <c r="BJ9" s="194"/>
      <c r="BK9" s="193"/>
      <c r="BL9" s="128"/>
      <c r="BM9" s="152"/>
      <c r="BN9" s="164"/>
      <c r="BO9" s="164"/>
      <c r="BP9" s="164"/>
      <c r="BQ9" s="164"/>
      <c r="BR9" s="164"/>
      <c r="BS9" s="164"/>
      <c r="BT9" s="164"/>
      <c r="BU9" s="164"/>
      <c r="BV9" s="1"/>
      <c r="BW9" s="1"/>
      <c r="BX9" s="1"/>
      <c r="BY9" s="1"/>
      <c r="BZ9" s="1"/>
      <c r="CA9" s="1"/>
      <c r="CB9" s="1"/>
      <c r="CC9" s="1"/>
      <c r="CD9" s="1"/>
      <c r="CE9" s="1"/>
      <c r="CF9" s="45"/>
      <c r="CI9" s="520"/>
      <c r="CJ9" s="524"/>
      <c r="CK9" s="524"/>
      <c r="CL9" s="521"/>
      <c r="CM9" s="520"/>
      <c r="CN9" s="524"/>
      <c r="CO9" s="524"/>
      <c r="CP9" s="521"/>
      <c r="CQ9" s="522"/>
      <c r="CR9" s="525"/>
      <c r="CS9" s="525"/>
      <c r="CT9" s="523"/>
      <c r="CU9" s="500"/>
      <c r="CV9" s="500"/>
      <c r="CW9" s="500"/>
      <c r="CX9" s="500"/>
      <c r="CY9" s="500"/>
      <c r="CZ9" s="509"/>
      <c r="DA9" s="509"/>
      <c r="DB9" s="509"/>
      <c r="DC9" s="500"/>
      <c r="DG9" s="520"/>
      <c r="DH9" s="526"/>
      <c r="DI9" s="526"/>
      <c r="DJ9" s="521"/>
      <c r="DK9" s="529"/>
      <c r="DL9" s="364"/>
      <c r="DM9" s="364"/>
      <c r="DN9" s="528"/>
      <c r="DR9" s="138">
        <f>IF(AF9="","",IF(AF9&gt;AI9,1,0))</f>
        <v>1</v>
      </c>
      <c r="DS9" s="138">
        <f>IF(AI9="","",IF(AI9&gt;AF9,1,0))</f>
        <v>0</v>
      </c>
      <c r="DT9" s="138">
        <f>IF(AQ9="","",IF(AQ9&gt;AT9,1,0))</f>
        <v>1</v>
      </c>
      <c r="DU9" s="138">
        <f>IF(AT9="","",IF(AT9&gt;AQ9,1,0))</f>
        <v>0</v>
      </c>
    </row>
    <row r="10" spans="1:125" ht="12" customHeight="1">
      <c r="A10" s="439"/>
      <c r="B10" s="187"/>
      <c r="C10" s="187"/>
      <c r="D10" s="311"/>
      <c r="E10" s="312"/>
      <c r="F10" s="312"/>
      <c r="G10" s="312"/>
      <c r="H10" s="312"/>
      <c r="I10" s="241"/>
      <c r="J10" s="241"/>
      <c r="K10" s="241"/>
      <c r="L10" s="241"/>
      <c r="M10" s="241"/>
      <c r="N10" s="241"/>
      <c r="O10" s="241"/>
      <c r="P10" s="241"/>
      <c r="Q10" s="242"/>
      <c r="R10" s="173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3"/>
      <c r="AD10" s="235"/>
      <c r="AE10" s="450"/>
      <c r="AF10" s="460">
        <v>21</v>
      </c>
      <c r="AG10" s="460"/>
      <c r="AH10" s="164" t="str">
        <f>IF(AF10="","","-")</f>
        <v>-</v>
      </c>
      <c r="AI10" s="460">
        <v>18</v>
      </c>
      <c r="AJ10" s="460"/>
      <c r="AK10" s="450"/>
      <c r="AL10" s="235"/>
      <c r="AM10" s="179"/>
      <c r="AN10" s="182"/>
      <c r="AO10" s="235"/>
      <c r="AP10" s="450"/>
      <c r="AQ10" s="460">
        <v>21</v>
      </c>
      <c r="AR10" s="460"/>
      <c r="AS10" s="164" t="str">
        <f>IF(AQ10="","","-")</f>
        <v>-</v>
      </c>
      <c r="AT10" s="460">
        <v>9</v>
      </c>
      <c r="AU10" s="460"/>
      <c r="AV10" s="450"/>
      <c r="AW10" s="235"/>
      <c r="AX10" s="179"/>
      <c r="AY10" s="182"/>
      <c r="AZ10" s="195"/>
      <c r="BA10" s="195"/>
      <c r="BB10" s="195"/>
      <c r="BC10" s="196"/>
      <c r="BD10" s="195"/>
      <c r="BE10" s="195"/>
      <c r="BF10" s="195"/>
      <c r="BG10" s="196"/>
      <c r="BH10" s="195"/>
      <c r="BI10" s="195"/>
      <c r="BJ10" s="197"/>
      <c r="BK10" s="184"/>
      <c r="BL10" s="152"/>
      <c r="BM10" s="152"/>
      <c r="BN10" s="164"/>
      <c r="BO10" s="164"/>
      <c r="BP10" s="164"/>
      <c r="BQ10" s="164"/>
      <c r="BR10" s="164"/>
      <c r="BS10" s="164"/>
      <c r="BT10" s="164"/>
      <c r="BU10" s="164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45"/>
      <c r="CI10" s="530"/>
      <c r="CJ10" s="531"/>
      <c r="CK10" s="531"/>
      <c r="CL10" s="532"/>
      <c r="CM10" s="530"/>
      <c r="CN10" s="531"/>
      <c r="CO10" s="531"/>
      <c r="CP10" s="532"/>
      <c r="CQ10" s="533"/>
      <c r="CR10" s="531"/>
      <c r="CS10" s="531"/>
      <c r="CT10" s="534"/>
      <c r="CU10" s="500"/>
      <c r="CV10" s="500"/>
      <c r="CW10" s="500"/>
      <c r="CX10" s="500"/>
      <c r="CY10" s="500"/>
      <c r="CZ10" s="500"/>
      <c r="DA10" s="500"/>
      <c r="DB10" s="500"/>
      <c r="DC10" s="500"/>
      <c r="DG10" s="530"/>
      <c r="DH10" s="535"/>
      <c r="DI10" s="535"/>
      <c r="DJ10" s="532"/>
      <c r="DK10" s="530"/>
      <c r="DL10" s="535"/>
      <c r="DM10" s="535"/>
      <c r="DN10" s="532"/>
      <c r="DR10" s="138">
        <f>IF(AF10="","",IF(AF10&gt;AI10,1,0))</f>
        <v>1</v>
      </c>
      <c r="DS10" s="138">
        <f>IF(AI10="","",IF(AI10&gt;AF10,1,0))</f>
        <v>0</v>
      </c>
      <c r="DT10" s="138">
        <f>IF(AQ10="","",IF(AQ10&gt;AT10,1,0))</f>
        <v>1</v>
      </c>
      <c r="DU10" s="138">
        <f>IF(AT10="","",IF(AT10&gt;AQ10,1,0))</f>
        <v>0</v>
      </c>
    </row>
    <row r="11" spans="1:118" ht="12" customHeight="1">
      <c r="A11" s="439"/>
      <c r="B11" s="187"/>
      <c r="C11" s="187"/>
      <c r="D11" s="354" t="s">
        <v>60</v>
      </c>
      <c r="E11" s="355"/>
      <c r="F11" s="355"/>
      <c r="G11" s="355"/>
      <c r="H11" s="355"/>
      <c r="I11" s="358" t="s">
        <v>53</v>
      </c>
      <c r="J11" s="359"/>
      <c r="K11" s="359"/>
      <c r="L11" s="359"/>
      <c r="M11" s="359"/>
      <c r="N11" s="359"/>
      <c r="O11" s="359"/>
      <c r="P11" s="359"/>
      <c r="Q11" s="360"/>
      <c r="R11" s="458">
        <f>IF(AC6="","",AC6)</f>
      </c>
      <c r="S11" s="451"/>
      <c r="T11" s="451"/>
      <c r="U11" s="457" t="str">
        <f>IF(AF6="○","●",IF(AF6="●","○",""))</f>
        <v>●</v>
      </c>
      <c r="V11" s="457"/>
      <c r="W11" s="457"/>
      <c r="X11" s="457"/>
      <c r="Y11" s="457"/>
      <c r="Z11" s="451">
        <f>IF(AK6="","",AK6)</f>
      </c>
      <c r="AA11" s="451"/>
      <c r="AB11" s="452"/>
      <c r="AC11" s="165"/>
      <c r="AD11" s="166"/>
      <c r="AE11" s="166"/>
      <c r="AF11" s="166"/>
      <c r="AG11" s="166"/>
      <c r="AH11" s="166"/>
      <c r="AI11" s="166"/>
      <c r="AJ11" s="166"/>
      <c r="AK11" s="166"/>
      <c r="AL11" s="189"/>
      <c r="AM11" s="198"/>
      <c r="AN11" s="458"/>
      <c r="AO11" s="451"/>
      <c r="AP11" s="451"/>
      <c r="AQ11" s="457" t="str">
        <f>IF(AO13="","",IF(AO13&gt;AW13,"○","●"))</f>
        <v>●</v>
      </c>
      <c r="AR11" s="457"/>
      <c r="AS11" s="457"/>
      <c r="AT11" s="457"/>
      <c r="AU11" s="457"/>
      <c r="AV11" s="451"/>
      <c r="AW11" s="451"/>
      <c r="AX11" s="452"/>
      <c r="AY11" s="184"/>
      <c r="AZ11" s="199"/>
      <c r="BA11" s="199"/>
      <c r="BB11" s="199"/>
      <c r="BC11" s="191"/>
      <c r="BD11" s="199"/>
      <c r="BE11" s="199"/>
      <c r="BF11" s="199"/>
      <c r="BG11" s="191"/>
      <c r="BH11" s="199"/>
      <c r="BI11" s="199"/>
      <c r="BJ11" s="152"/>
      <c r="BK11" s="184"/>
      <c r="BL11" s="152"/>
      <c r="BM11" s="152"/>
      <c r="BN11" s="164"/>
      <c r="BO11" s="164"/>
      <c r="BP11" s="164"/>
      <c r="BQ11" s="164"/>
      <c r="BR11" s="164"/>
      <c r="BS11" s="164"/>
      <c r="BT11" s="164"/>
      <c r="BU11" s="164"/>
      <c r="BV11" s="1"/>
      <c r="BW11" s="1"/>
      <c r="BX11" s="1"/>
      <c r="BY11" s="1"/>
      <c r="BZ11" s="1"/>
      <c r="CA11" s="1"/>
      <c r="CB11" s="1"/>
      <c r="CC11" s="1"/>
      <c r="CD11" s="200" t="e">
        <f>IF(#REF!="","",SUM(EC2:EC2))</f>
        <v>#REF!</v>
      </c>
      <c r="CE11" s="200"/>
      <c r="CF11" s="45"/>
      <c r="CI11" s="520"/>
      <c r="CJ11" s="500"/>
      <c r="CK11" s="500"/>
      <c r="CL11" s="521"/>
      <c r="CM11" s="520"/>
      <c r="CN11" s="500"/>
      <c r="CO11" s="500"/>
      <c r="CP11" s="521"/>
      <c r="CQ11" s="522"/>
      <c r="CR11" s="500"/>
      <c r="CS11" s="500"/>
      <c r="CT11" s="523"/>
      <c r="CU11" s="500"/>
      <c r="CV11" s="500"/>
      <c r="CW11" s="500"/>
      <c r="CX11" s="500"/>
      <c r="CY11" s="500"/>
      <c r="CZ11" s="500"/>
      <c r="DA11" s="500"/>
      <c r="DB11" s="500"/>
      <c r="DC11" s="500"/>
      <c r="DG11" s="520"/>
      <c r="DH11" s="536"/>
      <c r="DI11" s="536"/>
      <c r="DJ11" s="521"/>
      <c r="DK11" s="520"/>
      <c r="DL11" s="536"/>
      <c r="DM11" s="536"/>
      <c r="DN11" s="521"/>
    </row>
    <row r="12" spans="1:118" ht="12" customHeight="1">
      <c r="A12" s="439"/>
      <c r="B12" s="471"/>
      <c r="C12" s="456"/>
      <c r="D12" s="356"/>
      <c r="E12" s="357"/>
      <c r="F12" s="357"/>
      <c r="G12" s="357"/>
      <c r="H12" s="357"/>
      <c r="I12" s="361"/>
      <c r="J12" s="361"/>
      <c r="K12" s="361"/>
      <c r="L12" s="361"/>
      <c r="M12" s="361"/>
      <c r="N12" s="361"/>
      <c r="O12" s="361"/>
      <c r="P12" s="361"/>
      <c r="Q12" s="362"/>
      <c r="R12" s="459"/>
      <c r="S12" s="453"/>
      <c r="T12" s="453"/>
      <c r="U12" s="430"/>
      <c r="V12" s="430"/>
      <c r="W12" s="430"/>
      <c r="X12" s="430"/>
      <c r="Y12" s="430"/>
      <c r="Z12" s="453"/>
      <c r="AA12" s="453"/>
      <c r="AB12" s="454"/>
      <c r="AC12" s="168"/>
      <c r="AD12" s="164"/>
      <c r="AE12" s="164"/>
      <c r="AF12" s="164"/>
      <c r="AG12" s="164"/>
      <c r="AH12" s="164"/>
      <c r="AI12" s="164"/>
      <c r="AJ12" s="164"/>
      <c r="AK12" s="164"/>
      <c r="AL12" s="152"/>
      <c r="AM12" s="181"/>
      <c r="AN12" s="459"/>
      <c r="AO12" s="453"/>
      <c r="AP12" s="453"/>
      <c r="AQ12" s="430"/>
      <c r="AR12" s="430"/>
      <c r="AS12" s="430"/>
      <c r="AT12" s="430"/>
      <c r="AU12" s="430"/>
      <c r="AV12" s="453"/>
      <c r="AW12" s="453"/>
      <c r="AX12" s="454"/>
      <c r="AY12" s="184"/>
      <c r="AZ12" s="473">
        <f>COUNTIF($R11:$AX12,"○")</f>
        <v>0</v>
      </c>
      <c r="BA12" s="473"/>
      <c r="BB12" s="190"/>
      <c r="BC12" s="191"/>
      <c r="BD12" s="473">
        <f>COUNTIF($R11:$AX12,"●")</f>
        <v>2</v>
      </c>
      <c r="BE12" s="473"/>
      <c r="BF12" s="190"/>
      <c r="BG12" s="192"/>
      <c r="BH12" s="473">
        <f>RANK(AZ12,AY6:BC20,0)</f>
        <v>3</v>
      </c>
      <c r="BI12" s="473"/>
      <c r="BK12" s="193"/>
      <c r="BL12" s="128"/>
      <c r="BM12" s="152"/>
      <c r="BV12" s="1"/>
      <c r="BW12" s="1"/>
      <c r="BX12" s="1"/>
      <c r="BY12" s="1"/>
      <c r="BZ12" s="1"/>
      <c r="CA12" s="1"/>
      <c r="CB12" s="1"/>
      <c r="CC12" s="1"/>
      <c r="CD12" s="200"/>
      <c r="CE12" s="200"/>
      <c r="CF12" s="45"/>
      <c r="CI12" s="520"/>
      <c r="CJ12" s="524">
        <f>RANK(DH12,DG6:DJ20,0)</f>
        <v>3</v>
      </c>
      <c r="CK12" s="524"/>
      <c r="CL12" s="521"/>
      <c r="CM12" s="520"/>
      <c r="CN12" s="524">
        <f>RANK(DK12,DK6:DN20,0)</f>
        <v>3</v>
      </c>
      <c r="CO12" s="524"/>
      <c r="CP12" s="521"/>
      <c r="CQ12" s="522"/>
      <c r="CR12" s="525"/>
      <c r="CS12" s="525"/>
      <c r="CT12" s="523"/>
      <c r="CU12" s="500"/>
      <c r="CV12" s="500"/>
      <c r="CW12" s="500"/>
      <c r="CX12" s="500"/>
      <c r="CY12" s="500"/>
      <c r="CZ12" s="500"/>
      <c r="DA12" s="500"/>
      <c r="DB12" s="500"/>
      <c r="DC12" s="500"/>
      <c r="DG12" s="520"/>
      <c r="DH12" s="526">
        <f>S13+AD13+AO13-AA13-AL13-AW13</f>
        <v>-2</v>
      </c>
      <c r="DI12" s="526"/>
      <c r="DJ12" s="521"/>
      <c r="DK12" s="527">
        <f>SUM(U13:V15)+SUM(AF13:AG15)+SUM(AQ13:AR15)-SUM(X13:Y15)-SUM(AI13:AJ15)-SUM(AT13:AU15)</f>
        <v>-7</v>
      </c>
      <c r="DL12" s="364"/>
      <c r="DM12" s="364"/>
      <c r="DN12" s="528"/>
    </row>
    <row r="13" spans="1:125" ht="12" customHeight="1">
      <c r="A13" s="439"/>
      <c r="B13" s="455"/>
      <c r="C13" s="456"/>
      <c r="D13" s="169"/>
      <c r="E13" s="163"/>
      <c r="F13" s="163"/>
      <c r="G13" s="163"/>
      <c r="H13" s="163"/>
      <c r="I13" s="170"/>
      <c r="J13" s="171"/>
      <c r="K13" s="171"/>
      <c r="L13" s="171"/>
      <c r="M13" s="171"/>
      <c r="N13" s="171"/>
      <c r="O13" s="171"/>
      <c r="P13" s="171"/>
      <c r="Q13" s="172"/>
      <c r="R13" s="168"/>
      <c r="S13" s="436">
        <f>IF(AL8="","",AL8)</f>
        <v>1</v>
      </c>
      <c r="T13" s="449" t="str">
        <f>IF(U13="","","(")</f>
        <v>(</v>
      </c>
      <c r="U13" s="436">
        <f>IF(AI8="","",AI8)</f>
        <v>21</v>
      </c>
      <c r="V13" s="436"/>
      <c r="W13" s="164" t="str">
        <f>IF(U13="","","-")</f>
        <v>-</v>
      </c>
      <c r="X13" s="436">
        <f>IF(AF8="","",AF8)</f>
        <v>15</v>
      </c>
      <c r="Y13" s="436"/>
      <c r="Z13" s="449" t="str">
        <f>IF(U13="","",")")</f>
        <v>)</v>
      </c>
      <c r="AA13" s="436">
        <f>IF(AD8="","",AD8)</f>
        <v>2</v>
      </c>
      <c r="AB13" s="164"/>
      <c r="AC13" s="168"/>
      <c r="AD13" s="164"/>
      <c r="AE13" s="164"/>
      <c r="AF13" s="164"/>
      <c r="AG13" s="164"/>
      <c r="AH13" s="164"/>
      <c r="AI13" s="164"/>
      <c r="AJ13" s="164"/>
      <c r="AK13" s="164"/>
      <c r="AL13" s="152"/>
      <c r="AM13" s="181"/>
      <c r="AN13" s="184"/>
      <c r="AO13" s="436">
        <f>IF(AQ13="","",SUM(DT13:DT15))</f>
        <v>1</v>
      </c>
      <c r="AP13" s="449" t="str">
        <f>IF(AQ13="","","(")</f>
        <v>(</v>
      </c>
      <c r="AQ13" s="460">
        <v>21</v>
      </c>
      <c r="AR13" s="460"/>
      <c r="AS13" s="164" t="str">
        <f>IF(AQ13="","","-")</f>
        <v>-</v>
      </c>
      <c r="AT13" s="460">
        <v>19</v>
      </c>
      <c r="AU13" s="460"/>
      <c r="AV13" s="449" t="str">
        <f>IF(AQ13="","",")")</f>
        <v>)</v>
      </c>
      <c r="AW13" s="436">
        <f>IF(AQ13="","",SUM(DU13:DU15))</f>
        <v>2</v>
      </c>
      <c r="AX13" s="181"/>
      <c r="AY13" s="184"/>
      <c r="AZ13" s="473"/>
      <c r="BA13" s="473"/>
      <c r="BB13" s="190"/>
      <c r="BC13" s="191"/>
      <c r="BD13" s="473"/>
      <c r="BE13" s="473"/>
      <c r="BF13" s="190"/>
      <c r="BG13" s="192"/>
      <c r="BH13" s="473"/>
      <c r="BI13" s="473"/>
      <c r="BJ13" s="194"/>
      <c r="BK13" s="193"/>
      <c r="BL13" s="128"/>
      <c r="BM13" s="152"/>
      <c r="BN13" s="164"/>
      <c r="BO13" s="164"/>
      <c r="BP13" s="164"/>
      <c r="BQ13" s="164"/>
      <c r="BR13" s="164"/>
      <c r="BS13" s="164"/>
      <c r="BT13" s="164"/>
      <c r="BU13" s="164"/>
      <c r="BV13" s="1"/>
      <c r="BW13" s="1"/>
      <c r="BX13" s="1"/>
      <c r="BY13" s="1"/>
      <c r="BZ13" s="1"/>
      <c r="CA13" s="1"/>
      <c r="CB13" s="1"/>
      <c r="CC13" s="1"/>
      <c r="CD13" s="200"/>
      <c r="CE13" s="200"/>
      <c r="CF13" s="1"/>
      <c r="CG13" s="164"/>
      <c r="CH13" s="164"/>
      <c r="CI13" s="520"/>
      <c r="CJ13" s="524"/>
      <c r="CK13" s="524"/>
      <c r="CL13" s="521"/>
      <c r="CM13" s="520"/>
      <c r="CN13" s="524"/>
      <c r="CO13" s="524"/>
      <c r="CP13" s="521"/>
      <c r="CQ13" s="522"/>
      <c r="CR13" s="525"/>
      <c r="CS13" s="525"/>
      <c r="CT13" s="523"/>
      <c r="CU13" s="500"/>
      <c r="CV13" s="500"/>
      <c r="CW13" s="500"/>
      <c r="CX13" s="500"/>
      <c r="CY13" s="500"/>
      <c r="CZ13" s="500"/>
      <c r="DA13" s="500"/>
      <c r="DB13" s="500"/>
      <c r="DC13" s="500"/>
      <c r="DG13" s="520"/>
      <c r="DH13" s="526"/>
      <c r="DI13" s="526"/>
      <c r="DJ13" s="521"/>
      <c r="DK13" s="529"/>
      <c r="DL13" s="364"/>
      <c r="DM13" s="364"/>
      <c r="DN13" s="528"/>
      <c r="DT13" s="138">
        <f>IF(AQ13="","",IF(AQ13&gt;AT13,1,0))</f>
        <v>1</v>
      </c>
      <c r="DU13" s="138">
        <f>IF(AT13="","",IF(AT13&gt;AQ13,1,0))</f>
        <v>0</v>
      </c>
    </row>
    <row r="14" spans="1:125" ht="12" customHeight="1">
      <c r="A14" s="439"/>
      <c r="B14" s="455"/>
      <c r="C14" s="456"/>
      <c r="D14" s="311" t="s">
        <v>61</v>
      </c>
      <c r="E14" s="312"/>
      <c r="F14" s="312"/>
      <c r="G14" s="312"/>
      <c r="H14" s="312"/>
      <c r="I14" s="253" t="s">
        <v>53</v>
      </c>
      <c r="J14" s="239"/>
      <c r="K14" s="239"/>
      <c r="L14" s="239"/>
      <c r="M14" s="239"/>
      <c r="N14" s="239"/>
      <c r="O14" s="239"/>
      <c r="P14" s="239"/>
      <c r="Q14" s="240"/>
      <c r="R14" s="168"/>
      <c r="S14" s="310"/>
      <c r="T14" s="449"/>
      <c r="U14" s="436">
        <f>IF(AI9="","",AI9)</f>
        <v>16</v>
      </c>
      <c r="V14" s="436"/>
      <c r="W14" s="164" t="str">
        <f>IF(U14="","","-")</f>
        <v>-</v>
      </c>
      <c r="X14" s="436">
        <f>IF(AF9="","",AF9)</f>
        <v>21</v>
      </c>
      <c r="Y14" s="436"/>
      <c r="Z14" s="449"/>
      <c r="AA14" s="310"/>
      <c r="AB14" s="164"/>
      <c r="AC14" s="168"/>
      <c r="AD14" s="164"/>
      <c r="AE14" s="164"/>
      <c r="AF14" s="164"/>
      <c r="AG14" s="164"/>
      <c r="AH14" s="164"/>
      <c r="AI14" s="164"/>
      <c r="AJ14" s="164"/>
      <c r="AK14" s="164"/>
      <c r="AL14" s="152"/>
      <c r="AM14" s="181"/>
      <c r="AN14" s="184"/>
      <c r="AO14" s="310"/>
      <c r="AP14" s="449"/>
      <c r="AQ14" s="460">
        <v>20</v>
      </c>
      <c r="AR14" s="460"/>
      <c r="AS14" s="164" t="str">
        <f>IF(AQ14="","","-")</f>
        <v>-</v>
      </c>
      <c r="AT14" s="460">
        <v>22</v>
      </c>
      <c r="AU14" s="460"/>
      <c r="AV14" s="449"/>
      <c r="AW14" s="310"/>
      <c r="AX14" s="180"/>
      <c r="AY14" s="184"/>
      <c r="AZ14" s="473"/>
      <c r="BA14" s="473"/>
      <c r="BB14" s="190"/>
      <c r="BC14" s="191"/>
      <c r="BD14" s="473"/>
      <c r="BE14" s="473"/>
      <c r="BF14" s="190"/>
      <c r="BG14" s="192"/>
      <c r="BH14" s="473"/>
      <c r="BI14" s="473"/>
      <c r="BJ14" s="194"/>
      <c r="BK14" s="193"/>
      <c r="BL14" s="128"/>
      <c r="BM14" s="152"/>
      <c r="CI14" s="520"/>
      <c r="CJ14" s="524"/>
      <c r="CK14" s="524"/>
      <c r="CL14" s="521"/>
      <c r="CM14" s="520"/>
      <c r="CN14" s="524"/>
      <c r="CO14" s="524"/>
      <c r="CP14" s="521"/>
      <c r="CQ14" s="522"/>
      <c r="CR14" s="525"/>
      <c r="CS14" s="525"/>
      <c r="CT14" s="523"/>
      <c r="CU14" s="500"/>
      <c r="CV14" s="500"/>
      <c r="CW14" s="500"/>
      <c r="CX14" s="500"/>
      <c r="CY14" s="500"/>
      <c r="CZ14" s="500"/>
      <c r="DA14" s="500"/>
      <c r="DB14" s="500"/>
      <c r="DC14" s="500"/>
      <c r="DG14" s="520"/>
      <c r="DH14" s="526"/>
      <c r="DI14" s="526"/>
      <c r="DJ14" s="521"/>
      <c r="DK14" s="529"/>
      <c r="DL14" s="364"/>
      <c r="DM14" s="364"/>
      <c r="DN14" s="528"/>
      <c r="DT14" s="138">
        <f>IF(AQ14="","",IF(AQ14&gt;AT14,1,0))</f>
        <v>0</v>
      </c>
      <c r="DU14" s="138">
        <f>IF(AT14="","",IF(AT14&gt;AQ14,1,0))</f>
        <v>1</v>
      </c>
    </row>
    <row r="15" spans="1:125" ht="12" customHeight="1">
      <c r="A15" s="439"/>
      <c r="B15" s="187"/>
      <c r="C15" s="187"/>
      <c r="D15" s="311"/>
      <c r="E15" s="312"/>
      <c r="F15" s="312"/>
      <c r="G15" s="312"/>
      <c r="H15" s="312"/>
      <c r="I15" s="241"/>
      <c r="J15" s="241"/>
      <c r="K15" s="241"/>
      <c r="L15" s="241"/>
      <c r="M15" s="241"/>
      <c r="N15" s="241"/>
      <c r="O15" s="241"/>
      <c r="P15" s="241"/>
      <c r="Q15" s="242"/>
      <c r="R15" s="173"/>
      <c r="S15" s="235"/>
      <c r="T15" s="450"/>
      <c r="U15" s="436">
        <f>IF(AI10="","",AI10)</f>
        <v>18</v>
      </c>
      <c r="V15" s="436"/>
      <c r="W15" s="164" t="str">
        <f>IF(U15="","","-")</f>
        <v>-</v>
      </c>
      <c r="X15" s="436">
        <f>IF(AF10="","",AF10)</f>
        <v>21</v>
      </c>
      <c r="Y15" s="436"/>
      <c r="Z15" s="450"/>
      <c r="AA15" s="235"/>
      <c r="AB15" s="174"/>
      <c r="AC15" s="173"/>
      <c r="AD15" s="174"/>
      <c r="AE15" s="174"/>
      <c r="AF15" s="174"/>
      <c r="AG15" s="174"/>
      <c r="AH15" s="174"/>
      <c r="AI15" s="174"/>
      <c r="AJ15" s="174"/>
      <c r="AK15" s="174"/>
      <c r="AL15" s="197"/>
      <c r="AM15" s="183"/>
      <c r="AN15" s="182"/>
      <c r="AO15" s="235"/>
      <c r="AP15" s="450"/>
      <c r="AQ15" s="460">
        <v>16</v>
      </c>
      <c r="AR15" s="460"/>
      <c r="AS15" s="164" t="str">
        <f>IF(AQ15="","","-")</f>
        <v>-</v>
      </c>
      <c r="AT15" s="460">
        <v>21</v>
      </c>
      <c r="AU15" s="460"/>
      <c r="AV15" s="450"/>
      <c r="AW15" s="235"/>
      <c r="AX15" s="179"/>
      <c r="AY15" s="182"/>
      <c r="AZ15" s="195"/>
      <c r="BA15" s="195"/>
      <c r="BB15" s="195"/>
      <c r="BC15" s="196"/>
      <c r="BD15" s="195"/>
      <c r="BE15" s="195"/>
      <c r="BF15" s="195"/>
      <c r="BG15" s="196"/>
      <c r="BH15" s="195"/>
      <c r="BI15" s="195"/>
      <c r="BJ15" s="197"/>
      <c r="BK15" s="184"/>
      <c r="BL15" s="152"/>
      <c r="BM15" s="152"/>
      <c r="CI15" s="530"/>
      <c r="CJ15" s="531"/>
      <c r="CK15" s="531"/>
      <c r="CL15" s="532"/>
      <c r="CM15" s="530"/>
      <c r="CN15" s="531"/>
      <c r="CO15" s="531"/>
      <c r="CP15" s="532"/>
      <c r="CQ15" s="533"/>
      <c r="CR15" s="531"/>
      <c r="CS15" s="531"/>
      <c r="CT15" s="534"/>
      <c r="CU15" s="500"/>
      <c r="CV15" s="500"/>
      <c r="CW15" s="500"/>
      <c r="CX15" s="500"/>
      <c r="CY15" s="500"/>
      <c r="CZ15" s="500"/>
      <c r="DA15" s="500"/>
      <c r="DB15" s="500"/>
      <c r="DC15" s="500"/>
      <c r="DG15" s="530"/>
      <c r="DH15" s="535"/>
      <c r="DI15" s="535"/>
      <c r="DJ15" s="532"/>
      <c r="DK15" s="530"/>
      <c r="DL15" s="535"/>
      <c r="DM15" s="535"/>
      <c r="DN15" s="532"/>
      <c r="DT15" s="138">
        <f>IF(AQ15="","",IF(AQ15&gt;AT15,1,0))</f>
        <v>0</v>
      </c>
      <c r="DU15" s="138">
        <f>IF(AT15="","",IF(AT15&gt;AQ15,1,0))</f>
        <v>1</v>
      </c>
    </row>
    <row r="16" spans="1:118" ht="12" customHeight="1">
      <c r="A16" s="439"/>
      <c r="B16" s="187"/>
      <c r="C16" s="187"/>
      <c r="D16" s="354" t="s">
        <v>62</v>
      </c>
      <c r="E16" s="355"/>
      <c r="F16" s="355"/>
      <c r="G16" s="355"/>
      <c r="H16" s="355"/>
      <c r="I16" s="358" t="s">
        <v>63</v>
      </c>
      <c r="J16" s="359"/>
      <c r="K16" s="359"/>
      <c r="L16" s="359"/>
      <c r="M16" s="359"/>
      <c r="N16" s="359"/>
      <c r="O16" s="359"/>
      <c r="P16" s="359"/>
      <c r="Q16" s="360"/>
      <c r="R16" s="458">
        <f>IF(AN6="","",AN6)</f>
      </c>
      <c r="S16" s="451"/>
      <c r="T16" s="451"/>
      <c r="U16" s="457" t="str">
        <f>IF(AQ6="○","●",IF(AQ6="●","○",""))</f>
        <v>●</v>
      </c>
      <c r="V16" s="457"/>
      <c r="W16" s="457"/>
      <c r="X16" s="457"/>
      <c r="Y16" s="457"/>
      <c r="Z16" s="451">
        <f>IF(AV6="","",AV6)</f>
      </c>
      <c r="AA16" s="451"/>
      <c r="AB16" s="452"/>
      <c r="AC16" s="458">
        <f>IF(AN11="","",AN11)</f>
      </c>
      <c r="AD16" s="451"/>
      <c r="AE16" s="451"/>
      <c r="AF16" s="457" t="str">
        <f>IF(AQ11="○","●",IF(AQ11="●","○",""))</f>
        <v>○</v>
      </c>
      <c r="AG16" s="457"/>
      <c r="AH16" s="457"/>
      <c r="AI16" s="457"/>
      <c r="AJ16" s="457"/>
      <c r="AK16" s="451">
        <f>IF(AV11="","",AV11)</f>
      </c>
      <c r="AL16" s="451"/>
      <c r="AM16" s="452"/>
      <c r="AN16" s="165"/>
      <c r="AO16" s="166"/>
      <c r="AP16" s="166"/>
      <c r="AQ16" s="166"/>
      <c r="AR16" s="166"/>
      <c r="AS16" s="166"/>
      <c r="AT16" s="166"/>
      <c r="AU16" s="166"/>
      <c r="AV16" s="166"/>
      <c r="AW16" s="166"/>
      <c r="AX16" s="167"/>
      <c r="AY16" s="184"/>
      <c r="AZ16" s="199"/>
      <c r="BA16" s="199"/>
      <c r="BB16" s="199"/>
      <c r="BC16" s="191"/>
      <c r="BD16" s="199"/>
      <c r="BE16" s="199"/>
      <c r="BF16" s="199"/>
      <c r="BG16" s="191"/>
      <c r="BH16" s="199"/>
      <c r="BI16" s="199"/>
      <c r="BJ16" s="152"/>
      <c r="BK16" s="184"/>
      <c r="BL16" s="152"/>
      <c r="BM16" s="152"/>
      <c r="CI16" s="520"/>
      <c r="CJ16" s="500"/>
      <c r="CK16" s="500"/>
      <c r="CL16" s="521"/>
      <c r="CM16" s="520"/>
      <c r="CN16" s="500"/>
      <c r="CO16" s="500"/>
      <c r="CP16" s="521"/>
      <c r="CQ16" s="522"/>
      <c r="CR16" s="500"/>
      <c r="CS16" s="500"/>
      <c r="CT16" s="523"/>
      <c r="CU16" s="500"/>
      <c r="CV16" s="500"/>
      <c r="CW16" s="500"/>
      <c r="CX16" s="500"/>
      <c r="CY16" s="500"/>
      <c r="CZ16" s="500"/>
      <c r="DA16" s="500"/>
      <c r="DB16" s="500"/>
      <c r="DC16" s="500"/>
      <c r="DG16" s="520"/>
      <c r="DH16" s="536"/>
      <c r="DI16" s="536"/>
      <c r="DJ16" s="521"/>
      <c r="DK16" s="520"/>
      <c r="DL16" s="536"/>
      <c r="DM16" s="536"/>
      <c r="DN16" s="521"/>
    </row>
    <row r="17" spans="1:118" ht="12" customHeight="1">
      <c r="A17" s="439"/>
      <c r="B17" s="471"/>
      <c r="C17" s="456"/>
      <c r="D17" s="356"/>
      <c r="E17" s="357"/>
      <c r="F17" s="357"/>
      <c r="G17" s="357"/>
      <c r="H17" s="357"/>
      <c r="I17" s="361"/>
      <c r="J17" s="361"/>
      <c r="K17" s="361"/>
      <c r="L17" s="361"/>
      <c r="M17" s="361"/>
      <c r="N17" s="361"/>
      <c r="O17" s="361"/>
      <c r="P17" s="361"/>
      <c r="Q17" s="362"/>
      <c r="R17" s="459"/>
      <c r="S17" s="453"/>
      <c r="T17" s="453"/>
      <c r="U17" s="430"/>
      <c r="V17" s="430"/>
      <c r="W17" s="430"/>
      <c r="X17" s="430"/>
      <c r="Y17" s="430"/>
      <c r="Z17" s="453"/>
      <c r="AA17" s="453"/>
      <c r="AB17" s="454"/>
      <c r="AC17" s="459"/>
      <c r="AD17" s="453"/>
      <c r="AE17" s="453"/>
      <c r="AF17" s="430"/>
      <c r="AG17" s="430"/>
      <c r="AH17" s="430"/>
      <c r="AI17" s="430"/>
      <c r="AJ17" s="430"/>
      <c r="AK17" s="453"/>
      <c r="AL17" s="453"/>
      <c r="AM17" s="454"/>
      <c r="AN17" s="168"/>
      <c r="AO17" s="164"/>
      <c r="AP17" s="164"/>
      <c r="AQ17" s="164"/>
      <c r="AR17" s="164"/>
      <c r="AS17" s="164"/>
      <c r="AT17" s="164"/>
      <c r="AU17" s="164"/>
      <c r="AV17" s="164"/>
      <c r="AW17" s="164"/>
      <c r="AX17" s="158"/>
      <c r="AY17" s="184"/>
      <c r="AZ17" s="473">
        <f>COUNTIF($R16:$AX17,"○")</f>
        <v>1</v>
      </c>
      <c r="BA17" s="473"/>
      <c r="BB17" s="190"/>
      <c r="BC17" s="191"/>
      <c r="BD17" s="473">
        <f>COUNTIF($R16:$AX17,"●")</f>
        <v>1</v>
      </c>
      <c r="BE17" s="473"/>
      <c r="BF17" s="190"/>
      <c r="BG17" s="192"/>
      <c r="BH17" s="473">
        <f>RANK(AZ17,AY6:BC20,0)</f>
        <v>2</v>
      </c>
      <c r="BI17" s="473"/>
      <c r="BK17" s="193"/>
      <c r="BL17" s="128"/>
      <c r="BM17" s="152"/>
      <c r="CI17" s="520"/>
      <c r="CJ17" s="524">
        <f>RANK(DH17,DG6:DJ20,0)</f>
        <v>2</v>
      </c>
      <c r="CK17" s="524"/>
      <c r="CL17" s="521"/>
      <c r="CM17" s="520"/>
      <c r="CN17" s="524">
        <f>RANK(DK17,DK6:DN20,0)</f>
        <v>2</v>
      </c>
      <c r="CO17" s="524"/>
      <c r="CP17" s="521"/>
      <c r="CQ17" s="522"/>
      <c r="CR17" s="525"/>
      <c r="CS17" s="525"/>
      <c r="CT17" s="523"/>
      <c r="CU17" s="500"/>
      <c r="CV17" s="500"/>
      <c r="CW17" s="500"/>
      <c r="CX17" s="500"/>
      <c r="CY17" s="500"/>
      <c r="CZ17" s="500"/>
      <c r="DA17" s="500"/>
      <c r="DB17" s="500"/>
      <c r="DC17" s="500"/>
      <c r="DG17" s="520"/>
      <c r="DH17" s="526">
        <f>S18+AD18+AO18-AA18-AL18-AW18</f>
        <v>0</v>
      </c>
      <c r="DI17" s="526"/>
      <c r="DJ17" s="521"/>
      <c r="DK17" s="527">
        <f>SUM(U18:V20)+SUM(AF18:AG20)+SUM(AQ18:AR20)-SUM(X18:Y20)-SUM(AI18:AJ20)-SUM(AT18:AU20)</f>
        <v>-1</v>
      </c>
      <c r="DL17" s="364"/>
      <c r="DM17" s="364"/>
      <c r="DN17" s="528"/>
    </row>
    <row r="18" spans="1:118" ht="12" customHeight="1">
      <c r="A18" s="439"/>
      <c r="B18" s="455"/>
      <c r="C18" s="456"/>
      <c r="D18" s="169"/>
      <c r="E18" s="163"/>
      <c r="F18" s="163"/>
      <c r="G18" s="163"/>
      <c r="H18" s="163"/>
      <c r="I18" s="170"/>
      <c r="J18" s="171"/>
      <c r="K18" s="171"/>
      <c r="L18" s="171"/>
      <c r="M18" s="171"/>
      <c r="N18" s="171"/>
      <c r="O18" s="171"/>
      <c r="P18" s="171"/>
      <c r="Q18" s="172"/>
      <c r="R18" s="168"/>
      <c r="S18" s="436">
        <f>IF(AW8="","",AW8)</f>
        <v>1</v>
      </c>
      <c r="T18" s="449" t="str">
        <f>IF(U18="","","(")</f>
        <v>(</v>
      </c>
      <c r="U18" s="436">
        <f>IF(AT8="","",AT8)</f>
        <v>21</v>
      </c>
      <c r="V18" s="436"/>
      <c r="W18" s="164" t="str">
        <f>IF(U18="","","-")</f>
        <v>-</v>
      </c>
      <c r="X18" s="436">
        <f>IF(AQ8="","",AQ8)</f>
        <v>12</v>
      </c>
      <c r="Y18" s="436"/>
      <c r="Z18" s="449" t="str">
        <f>IF(U18="","",")")</f>
        <v>)</v>
      </c>
      <c r="AA18" s="436">
        <f>IF(AO8="","",AO8)</f>
        <v>2</v>
      </c>
      <c r="AB18" s="164"/>
      <c r="AC18" s="168"/>
      <c r="AD18" s="436">
        <f>IF(AW13="","",AW13)</f>
        <v>2</v>
      </c>
      <c r="AE18" s="449" t="str">
        <f>IF(AF18="","","(")</f>
        <v>(</v>
      </c>
      <c r="AF18" s="436">
        <f>IF(AT13="","",AT13)</f>
        <v>19</v>
      </c>
      <c r="AG18" s="436"/>
      <c r="AH18" s="164" t="str">
        <f>IF(AF18="","","-")</f>
        <v>-</v>
      </c>
      <c r="AI18" s="436">
        <f>IF(AQ13="","",AQ13)</f>
        <v>21</v>
      </c>
      <c r="AJ18" s="436"/>
      <c r="AK18" s="449" t="str">
        <f>IF(AF18="","",")")</f>
        <v>)</v>
      </c>
      <c r="AL18" s="436">
        <f>IF(AO13="","",AO13)</f>
        <v>1</v>
      </c>
      <c r="AM18" s="164"/>
      <c r="AN18" s="168"/>
      <c r="AO18" s="164"/>
      <c r="AP18" s="164"/>
      <c r="AQ18" s="164"/>
      <c r="AR18" s="164"/>
      <c r="AS18" s="164"/>
      <c r="AT18" s="164"/>
      <c r="AU18" s="164"/>
      <c r="AV18" s="164"/>
      <c r="AW18" s="164"/>
      <c r="AX18" s="158"/>
      <c r="AY18" s="184"/>
      <c r="AZ18" s="473"/>
      <c r="BA18" s="473"/>
      <c r="BB18" s="190"/>
      <c r="BC18" s="191"/>
      <c r="BD18" s="473"/>
      <c r="BE18" s="473"/>
      <c r="BF18" s="190"/>
      <c r="BG18" s="192"/>
      <c r="BH18" s="473"/>
      <c r="BI18" s="473"/>
      <c r="BJ18" s="194"/>
      <c r="BK18" s="193"/>
      <c r="BL18" s="128"/>
      <c r="BM18" s="152"/>
      <c r="CI18" s="520"/>
      <c r="CJ18" s="524"/>
      <c r="CK18" s="524"/>
      <c r="CL18" s="521"/>
      <c r="CM18" s="520"/>
      <c r="CN18" s="524"/>
      <c r="CO18" s="524"/>
      <c r="CP18" s="521"/>
      <c r="CQ18" s="522"/>
      <c r="CR18" s="525"/>
      <c r="CS18" s="525"/>
      <c r="CT18" s="523"/>
      <c r="CU18" s="500"/>
      <c r="CV18" s="500"/>
      <c r="CW18" s="500"/>
      <c r="CX18" s="500"/>
      <c r="CY18" s="500"/>
      <c r="CZ18" s="500"/>
      <c r="DA18" s="500"/>
      <c r="DB18" s="500"/>
      <c r="DC18" s="500"/>
      <c r="DG18" s="520"/>
      <c r="DH18" s="526"/>
      <c r="DI18" s="526"/>
      <c r="DJ18" s="521"/>
      <c r="DK18" s="529"/>
      <c r="DL18" s="364"/>
      <c r="DM18" s="364"/>
      <c r="DN18" s="528"/>
    </row>
    <row r="19" spans="1:118" ht="12" customHeight="1">
      <c r="A19" s="439"/>
      <c r="B19" s="455"/>
      <c r="C19" s="456"/>
      <c r="D19" s="311" t="s">
        <v>64</v>
      </c>
      <c r="E19" s="312"/>
      <c r="F19" s="312"/>
      <c r="G19" s="312"/>
      <c r="H19" s="312"/>
      <c r="I19" s="253" t="s">
        <v>63</v>
      </c>
      <c r="J19" s="239"/>
      <c r="K19" s="239"/>
      <c r="L19" s="239"/>
      <c r="M19" s="239"/>
      <c r="N19" s="239"/>
      <c r="O19" s="239"/>
      <c r="P19" s="239"/>
      <c r="Q19" s="240"/>
      <c r="R19" s="168"/>
      <c r="S19" s="310"/>
      <c r="T19" s="449"/>
      <c r="U19" s="436">
        <f>IF(AT9="","",AT9)</f>
        <v>18</v>
      </c>
      <c r="V19" s="436"/>
      <c r="W19" s="164" t="str">
        <f>IF(U19="","","-")</f>
        <v>-</v>
      </c>
      <c r="X19" s="436">
        <f>IF(AQ9="","",AQ9)</f>
        <v>21</v>
      </c>
      <c r="Y19" s="436"/>
      <c r="Z19" s="449"/>
      <c r="AA19" s="310"/>
      <c r="AB19" s="164"/>
      <c r="AC19" s="168"/>
      <c r="AD19" s="310"/>
      <c r="AE19" s="449"/>
      <c r="AF19" s="436">
        <f>IF(AT14="","",AT14)</f>
        <v>22</v>
      </c>
      <c r="AG19" s="436"/>
      <c r="AH19" s="164" t="str">
        <f>IF(AF19="","","-")</f>
        <v>-</v>
      </c>
      <c r="AI19" s="436">
        <f>IF(AQ14="","",AQ14)</f>
        <v>20</v>
      </c>
      <c r="AJ19" s="436"/>
      <c r="AK19" s="449"/>
      <c r="AL19" s="310"/>
      <c r="AM19" s="164"/>
      <c r="AN19" s="168"/>
      <c r="AO19" s="164"/>
      <c r="AP19" s="164"/>
      <c r="AQ19" s="164"/>
      <c r="AR19" s="164"/>
      <c r="AS19" s="164"/>
      <c r="AT19" s="164"/>
      <c r="AU19" s="164"/>
      <c r="AV19" s="164"/>
      <c r="AW19" s="164"/>
      <c r="AX19" s="158"/>
      <c r="AY19" s="184"/>
      <c r="AZ19" s="473"/>
      <c r="BA19" s="473"/>
      <c r="BB19" s="190"/>
      <c r="BC19" s="191"/>
      <c r="BD19" s="473"/>
      <c r="BE19" s="473"/>
      <c r="BF19" s="190"/>
      <c r="BG19" s="192"/>
      <c r="BH19" s="473"/>
      <c r="BI19" s="473"/>
      <c r="BJ19" s="194"/>
      <c r="BK19" s="193"/>
      <c r="BL19" s="128"/>
      <c r="BM19" s="152"/>
      <c r="CI19" s="520"/>
      <c r="CJ19" s="524"/>
      <c r="CK19" s="524"/>
      <c r="CL19" s="521"/>
      <c r="CM19" s="520"/>
      <c r="CN19" s="524"/>
      <c r="CO19" s="524"/>
      <c r="CP19" s="521"/>
      <c r="CQ19" s="522"/>
      <c r="CR19" s="525"/>
      <c r="CS19" s="525"/>
      <c r="CT19" s="523"/>
      <c r="CU19" s="500"/>
      <c r="CV19" s="500"/>
      <c r="CW19" s="500"/>
      <c r="CX19" s="500"/>
      <c r="CY19" s="500"/>
      <c r="CZ19" s="500"/>
      <c r="DA19" s="500"/>
      <c r="DB19" s="500"/>
      <c r="DC19" s="500"/>
      <c r="DG19" s="520"/>
      <c r="DH19" s="526"/>
      <c r="DI19" s="526"/>
      <c r="DJ19" s="521"/>
      <c r="DK19" s="529"/>
      <c r="DL19" s="364"/>
      <c r="DM19" s="364"/>
      <c r="DN19" s="528"/>
    </row>
    <row r="20" spans="1:118" ht="12" customHeight="1" thickBot="1">
      <c r="A20" s="439"/>
      <c r="B20" s="187"/>
      <c r="C20" s="187"/>
      <c r="D20" s="251"/>
      <c r="E20" s="252"/>
      <c r="F20" s="252"/>
      <c r="G20" s="252"/>
      <c r="H20" s="252"/>
      <c r="I20" s="241"/>
      <c r="J20" s="241"/>
      <c r="K20" s="241"/>
      <c r="L20" s="241"/>
      <c r="M20" s="241"/>
      <c r="N20" s="241"/>
      <c r="O20" s="241"/>
      <c r="P20" s="241"/>
      <c r="Q20" s="242"/>
      <c r="R20" s="173"/>
      <c r="S20" s="235"/>
      <c r="T20" s="450"/>
      <c r="U20" s="235">
        <f>IF(AT10="","",AT10)</f>
        <v>9</v>
      </c>
      <c r="V20" s="235"/>
      <c r="W20" s="174" t="str">
        <f>IF(U20="","","-")</f>
        <v>-</v>
      </c>
      <c r="X20" s="235">
        <f>IF(AQ10="","",AQ10)</f>
        <v>21</v>
      </c>
      <c r="Y20" s="235"/>
      <c r="Z20" s="450"/>
      <c r="AA20" s="235"/>
      <c r="AB20" s="174"/>
      <c r="AC20" s="173"/>
      <c r="AD20" s="235"/>
      <c r="AE20" s="450"/>
      <c r="AF20" s="235">
        <f>IF(AT15="","",AT15)</f>
        <v>21</v>
      </c>
      <c r="AG20" s="235"/>
      <c r="AH20" s="174" t="str">
        <f>IF(AF20="","","-")</f>
        <v>-</v>
      </c>
      <c r="AI20" s="235">
        <f>IF(AQ15="","",AQ15)</f>
        <v>16</v>
      </c>
      <c r="AJ20" s="235"/>
      <c r="AK20" s="450"/>
      <c r="AL20" s="235"/>
      <c r="AM20" s="174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182"/>
      <c r="AZ20" s="197"/>
      <c r="BA20" s="197"/>
      <c r="BB20" s="197"/>
      <c r="BC20" s="182"/>
      <c r="BD20" s="197"/>
      <c r="BE20" s="197"/>
      <c r="BF20" s="197"/>
      <c r="BG20" s="182"/>
      <c r="BH20" s="197"/>
      <c r="BI20" s="197"/>
      <c r="BJ20" s="197"/>
      <c r="BK20" s="184"/>
      <c r="BL20" s="152"/>
      <c r="BM20" s="152"/>
      <c r="CI20" s="530"/>
      <c r="CJ20" s="531"/>
      <c r="CK20" s="531"/>
      <c r="CL20" s="532"/>
      <c r="CM20" s="530"/>
      <c r="CN20" s="531"/>
      <c r="CO20" s="531"/>
      <c r="CP20" s="532"/>
      <c r="CQ20" s="537"/>
      <c r="CR20" s="538"/>
      <c r="CS20" s="538"/>
      <c r="CT20" s="539"/>
      <c r="CU20" s="500"/>
      <c r="CV20" s="500"/>
      <c r="CW20" s="500"/>
      <c r="CX20" s="500"/>
      <c r="CY20" s="500"/>
      <c r="CZ20" s="500"/>
      <c r="DA20" s="500"/>
      <c r="DB20" s="500"/>
      <c r="DC20" s="500"/>
      <c r="DG20" s="530"/>
      <c r="DH20" s="531"/>
      <c r="DI20" s="531"/>
      <c r="DJ20" s="532"/>
      <c r="DK20" s="530"/>
      <c r="DL20" s="531"/>
      <c r="DM20" s="531"/>
      <c r="DN20" s="532"/>
    </row>
    <row r="21" spans="63:106" ht="13.5" customHeight="1">
      <c r="BK21" s="1"/>
      <c r="BL21" s="1"/>
      <c r="BM21" s="1"/>
      <c r="BN21" s="1"/>
      <c r="BO21" s="1"/>
      <c r="BP21" s="1"/>
      <c r="BQ21" s="203"/>
      <c r="BR21" s="204"/>
      <c r="BS21" s="204"/>
      <c r="BT21" s="1"/>
      <c r="BU21" s="204"/>
      <c r="BV21" s="204"/>
      <c r="BW21" s="203"/>
      <c r="BX21" s="1"/>
      <c r="BY21" s="1"/>
      <c r="BZ21" s="1"/>
      <c r="CA21" s="1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</row>
    <row r="22" spans="66:103" ht="13.5" customHeight="1"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</row>
    <row r="23" spans="66:103" ht="13.5" customHeight="1"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500"/>
      <c r="CJ23" s="500"/>
      <c r="CK23" s="500"/>
      <c r="CL23" s="500"/>
      <c r="CM23" s="500"/>
      <c r="CN23" s="500"/>
      <c r="CO23" s="500"/>
      <c r="CP23" s="500"/>
      <c r="CQ23" s="500"/>
      <c r="CR23" s="500"/>
      <c r="CS23" s="500"/>
      <c r="CT23" s="500"/>
      <c r="CU23" s="500"/>
      <c r="CV23" s="500"/>
      <c r="CW23" s="500"/>
      <c r="CX23" s="500"/>
      <c r="CY23" s="500"/>
    </row>
    <row r="47" spans="87:95" ht="13.5" customHeight="1">
      <c r="CI47" s="500"/>
      <c r="CJ47" s="500"/>
      <c r="CK47" s="500"/>
      <c r="CL47" s="500"/>
      <c r="CM47" s="500"/>
      <c r="CN47" s="500"/>
      <c r="CO47" s="500"/>
      <c r="CP47" s="500"/>
      <c r="CQ47" s="500"/>
    </row>
    <row r="48" spans="3:107" ht="18" customHeight="1"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CI48" s="500"/>
      <c r="CJ48" s="500"/>
      <c r="CK48" s="500"/>
      <c r="CL48" s="500"/>
      <c r="CM48" s="500"/>
      <c r="CN48" s="500"/>
      <c r="CO48" s="500"/>
      <c r="CP48" s="500"/>
      <c r="CQ48" s="500"/>
      <c r="CR48" s="500"/>
      <c r="CS48" s="500"/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</row>
    <row r="49" spans="3:107" ht="18" customHeight="1"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CI49" s="500"/>
      <c r="CJ49" s="500"/>
      <c r="CK49" s="500"/>
      <c r="CL49" s="500"/>
      <c r="CM49" s="500"/>
      <c r="CN49" s="500"/>
      <c r="CO49" s="500"/>
      <c r="CP49" s="500"/>
      <c r="CQ49" s="500"/>
      <c r="CR49" s="500"/>
      <c r="CS49" s="500"/>
      <c r="CT49" s="500"/>
      <c r="CU49" s="500"/>
      <c r="CV49" s="500"/>
      <c r="CW49" s="500"/>
      <c r="CX49" s="500"/>
      <c r="CY49" s="500"/>
      <c r="CZ49" s="500"/>
      <c r="DA49" s="500"/>
      <c r="DB49" s="500"/>
      <c r="DC49" s="500"/>
    </row>
    <row r="50" spans="3:107" ht="18" customHeight="1"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CI50" s="500"/>
      <c r="CJ50" s="500"/>
      <c r="CK50" s="500"/>
      <c r="CL50" s="500"/>
      <c r="CM50" s="500"/>
      <c r="CN50" s="500"/>
      <c r="CO50" s="500"/>
      <c r="CP50" s="500"/>
      <c r="CQ50" s="500"/>
      <c r="CR50" s="500"/>
      <c r="CS50" s="500"/>
      <c r="CT50" s="500"/>
      <c r="CU50" s="500"/>
      <c r="CV50" s="500"/>
      <c r="CW50" s="500"/>
      <c r="CX50" s="500"/>
      <c r="CY50" s="500"/>
      <c r="CZ50" s="500"/>
      <c r="DA50" s="500"/>
      <c r="DB50" s="500"/>
      <c r="DC50" s="500"/>
    </row>
    <row r="51" spans="3:107" ht="18" customHeight="1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CI51" s="500"/>
      <c r="CJ51" s="500"/>
      <c r="CK51" s="500"/>
      <c r="CL51" s="500"/>
      <c r="CM51" s="500"/>
      <c r="CN51" s="500"/>
      <c r="CO51" s="500"/>
      <c r="CP51" s="500"/>
      <c r="CQ51" s="500"/>
      <c r="CR51" s="500"/>
      <c r="CS51" s="500"/>
      <c r="CT51" s="500"/>
      <c r="CU51" s="500"/>
      <c r="CV51" s="500"/>
      <c r="CW51" s="500"/>
      <c r="CX51" s="500"/>
      <c r="CY51" s="500"/>
      <c r="CZ51" s="500"/>
      <c r="DA51" s="500"/>
      <c r="DB51" s="500"/>
      <c r="DC51" s="500"/>
    </row>
    <row r="52" spans="3:107" ht="18" customHeight="1"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CI52" s="500"/>
      <c r="CJ52" s="500"/>
      <c r="CK52" s="500"/>
      <c r="CL52" s="500"/>
      <c r="CM52" s="500"/>
      <c r="CN52" s="500"/>
      <c r="CO52" s="500"/>
      <c r="CP52" s="500"/>
      <c r="CQ52" s="500"/>
      <c r="CR52" s="500"/>
      <c r="CS52" s="500"/>
      <c r="CT52" s="500"/>
      <c r="CU52" s="500"/>
      <c r="CV52" s="500"/>
      <c r="CW52" s="500"/>
      <c r="CX52" s="500"/>
      <c r="CY52" s="500"/>
      <c r="CZ52" s="500"/>
      <c r="DA52" s="500"/>
      <c r="DB52" s="500"/>
      <c r="DC52" s="500"/>
    </row>
    <row r="53" spans="3:107" ht="18" customHeight="1"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CI53" s="500"/>
      <c r="CJ53" s="500"/>
      <c r="CK53" s="500"/>
      <c r="CL53" s="500"/>
      <c r="CM53" s="500"/>
      <c r="CN53" s="500"/>
      <c r="CO53" s="500"/>
      <c r="CP53" s="500"/>
      <c r="CQ53" s="500"/>
      <c r="CR53" s="500"/>
      <c r="CS53" s="500"/>
      <c r="CT53" s="500"/>
      <c r="CU53" s="500"/>
      <c r="CV53" s="500"/>
      <c r="CW53" s="500"/>
      <c r="CX53" s="500"/>
      <c r="CY53" s="500"/>
      <c r="CZ53" s="500"/>
      <c r="DA53" s="500"/>
      <c r="DB53" s="500"/>
      <c r="DC53" s="500"/>
    </row>
    <row r="54" spans="3:107" ht="18" customHeight="1"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CI54" s="500"/>
      <c r="CJ54" s="500"/>
      <c r="CK54" s="500"/>
      <c r="CL54" s="500"/>
      <c r="CM54" s="500"/>
      <c r="CN54" s="500"/>
      <c r="CO54" s="500"/>
      <c r="CP54" s="500"/>
      <c r="CQ54" s="500"/>
      <c r="CR54" s="500"/>
      <c r="CS54" s="500"/>
      <c r="CT54" s="500"/>
      <c r="CU54" s="500"/>
      <c r="CV54" s="500"/>
      <c r="CW54" s="500"/>
      <c r="CX54" s="500"/>
      <c r="CY54" s="500"/>
      <c r="CZ54" s="500"/>
      <c r="DA54" s="500"/>
      <c r="DB54" s="500"/>
      <c r="DC54" s="500"/>
    </row>
    <row r="55" spans="3:107" ht="18" customHeight="1"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CI55" s="500"/>
      <c r="CJ55" s="500"/>
      <c r="CK55" s="500"/>
      <c r="CL55" s="500"/>
      <c r="CM55" s="500"/>
      <c r="CN55" s="500"/>
      <c r="CO55" s="500"/>
      <c r="CP55" s="500"/>
      <c r="CQ55" s="500"/>
      <c r="CR55" s="500"/>
      <c r="CS55" s="500"/>
      <c r="CT55" s="500"/>
      <c r="CU55" s="500"/>
      <c r="CV55" s="500"/>
      <c r="CW55" s="500"/>
      <c r="CX55" s="500"/>
      <c r="CY55" s="500"/>
      <c r="CZ55" s="500"/>
      <c r="DA55" s="500"/>
      <c r="DB55" s="500"/>
      <c r="DC55" s="500"/>
    </row>
    <row r="56" spans="3:107" ht="18" customHeight="1"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CI56" s="500"/>
      <c r="CJ56" s="500"/>
      <c r="CK56" s="500"/>
      <c r="CL56" s="500"/>
      <c r="CM56" s="500"/>
      <c r="CN56" s="500"/>
      <c r="CO56" s="500"/>
      <c r="CP56" s="500"/>
      <c r="CQ56" s="500"/>
      <c r="CR56" s="500"/>
      <c r="CS56" s="500"/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</row>
    <row r="57" spans="3:107" ht="18" customHeight="1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CI57" s="500"/>
      <c r="CJ57" s="500"/>
      <c r="CK57" s="500"/>
      <c r="CL57" s="500"/>
      <c r="CM57" s="500"/>
      <c r="CN57" s="500"/>
      <c r="CO57" s="500"/>
      <c r="CP57" s="500"/>
      <c r="CQ57" s="500"/>
      <c r="CR57" s="500"/>
      <c r="CS57" s="500"/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</row>
    <row r="58" spans="3:107" ht="18" customHeight="1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CI58" s="500"/>
      <c r="CJ58" s="500"/>
      <c r="CK58" s="500"/>
      <c r="CL58" s="500"/>
      <c r="CM58" s="500"/>
      <c r="CN58" s="500"/>
      <c r="CO58" s="500"/>
      <c r="CP58" s="500"/>
      <c r="CQ58" s="500"/>
      <c r="CR58" s="500"/>
      <c r="CS58" s="500"/>
      <c r="CT58" s="500"/>
      <c r="CU58" s="500"/>
      <c r="CV58" s="500"/>
      <c r="CW58" s="500"/>
      <c r="CX58" s="500"/>
      <c r="CY58" s="500"/>
      <c r="CZ58" s="500"/>
      <c r="DA58" s="500"/>
      <c r="DB58" s="500"/>
      <c r="DC58" s="500"/>
    </row>
    <row r="59" spans="3:107" ht="18" customHeight="1"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CI59" s="500"/>
      <c r="CJ59" s="500"/>
      <c r="CK59" s="500"/>
      <c r="CL59" s="500"/>
      <c r="CM59" s="500"/>
      <c r="CN59" s="500"/>
      <c r="CO59" s="500"/>
      <c r="CP59" s="500"/>
      <c r="CQ59" s="500"/>
      <c r="CR59" s="500"/>
      <c r="CS59" s="500"/>
      <c r="CT59" s="500"/>
      <c r="CU59" s="500"/>
      <c r="CV59" s="500"/>
      <c r="CW59" s="500"/>
      <c r="CX59" s="500"/>
      <c r="CY59" s="500"/>
      <c r="CZ59" s="500"/>
      <c r="DA59" s="500"/>
      <c r="DB59" s="500"/>
      <c r="DC59" s="500"/>
    </row>
    <row r="60" spans="3:107" ht="18" customHeight="1"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CI60" s="500"/>
      <c r="CJ60" s="500"/>
      <c r="CK60" s="500"/>
      <c r="CL60" s="500"/>
      <c r="CM60" s="500"/>
      <c r="CN60" s="500"/>
      <c r="CO60" s="500"/>
      <c r="CP60" s="500"/>
      <c r="CQ60" s="500"/>
      <c r="CR60" s="500"/>
      <c r="CS60" s="500"/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</row>
    <row r="61" spans="2:107" ht="18.75" customHeight="1" hidden="1">
      <c r="B61" s="472" t="s">
        <v>165</v>
      </c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540"/>
      <c r="CT61" s="540"/>
      <c r="CU61" s="540"/>
      <c r="CV61" s="540"/>
      <c r="CW61" s="540"/>
      <c r="CX61" s="540"/>
      <c r="CY61" s="540"/>
      <c r="CZ61" s="540"/>
      <c r="DA61" s="540"/>
      <c r="DB61" s="541"/>
      <c r="DC61" s="541"/>
    </row>
    <row r="62" spans="2:107" ht="13.5" customHeight="1" hidden="1"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540"/>
      <c r="CJ62" s="540"/>
      <c r="CK62" s="540"/>
      <c r="CL62" s="540"/>
      <c r="CM62" s="540"/>
      <c r="CN62" s="540"/>
      <c r="CO62" s="540"/>
      <c r="CP62" s="540"/>
      <c r="CQ62" s="540"/>
      <c r="CR62" s="540"/>
      <c r="CS62" s="540"/>
      <c r="CT62" s="540"/>
      <c r="CU62" s="540"/>
      <c r="CV62" s="540"/>
      <c r="CW62" s="540"/>
      <c r="CX62" s="540"/>
      <c r="CY62" s="540"/>
      <c r="CZ62" s="540"/>
      <c r="DA62" s="540"/>
      <c r="DB62" s="541"/>
      <c r="DC62" s="541"/>
    </row>
    <row r="63" spans="2:107" ht="18" customHeight="1" hidden="1">
      <c r="B63" s="176" t="s">
        <v>166</v>
      </c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500"/>
      <c r="CJ63" s="500"/>
      <c r="CK63" s="500"/>
      <c r="CL63" s="50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00"/>
      <c r="DA63" s="500"/>
      <c r="DB63" s="500"/>
      <c r="DC63" s="500"/>
    </row>
    <row r="64" spans="66:107" ht="13.5" customHeight="1" hidden="1"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500"/>
      <c r="CJ64" s="500"/>
      <c r="CK64" s="500"/>
      <c r="CL64" s="500"/>
      <c r="CM64" s="500"/>
      <c r="CN64" s="500"/>
      <c r="CO64" s="500"/>
      <c r="CP64" s="500"/>
      <c r="CQ64" s="500"/>
      <c r="CR64" s="500"/>
      <c r="CS64" s="500"/>
      <c r="CT64" s="500"/>
      <c r="CU64" s="500"/>
      <c r="CV64" s="500"/>
      <c r="CW64" s="500"/>
      <c r="CX64" s="500"/>
      <c r="CY64" s="500"/>
      <c r="CZ64" s="500"/>
      <c r="DA64" s="500"/>
      <c r="DB64" s="500"/>
      <c r="DC64" s="500"/>
    </row>
    <row r="65" spans="4:118" ht="21" customHeight="1" hidden="1">
      <c r="D65" s="220" t="s">
        <v>167</v>
      </c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2"/>
      <c r="R65" s="232" t="e">
        <f>D67</f>
        <v>#REF!</v>
      </c>
      <c r="S65" s="229"/>
      <c r="T65" s="229"/>
      <c r="U65" s="229"/>
      <c r="V65" s="229"/>
      <c r="W65" s="234" t="s">
        <v>168</v>
      </c>
      <c r="X65" s="234" t="e">
        <f>D70</f>
        <v>#REF!</v>
      </c>
      <c r="Y65" s="234"/>
      <c r="Z65" s="229"/>
      <c r="AA65" s="229"/>
      <c r="AB65" s="230"/>
      <c r="AC65" s="232" t="e">
        <f>D72</f>
        <v>#REF!</v>
      </c>
      <c r="AD65" s="229"/>
      <c r="AE65" s="229"/>
      <c r="AF65" s="229"/>
      <c r="AG65" s="229"/>
      <c r="AH65" s="234" t="s">
        <v>169</v>
      </c>
      <c r="AI65" s="234" t="e">
        <f>D75</f>
        <v>#REF!</v>
      </c>
      <c r="AJ65" s="234"/>
      <c r="AK65" s="229"/>
      <c r="AL65" s="229"/>
      <c r="AM65" s="230"/>
      <c r="AN65" s="232" t="e">
        <f>D77</f>
        <v>#REF!</v>
      </c>
      <c r="AO65" s="234"/>
      <c r="AP65" s="229"/>
      <c r="AQ65" s="229"/>
      <c r="AR65" s="229"/>
      <c r="AS65" s="234" t="s">
        <v>170</v>
      </c>
      <c r="AT65" s="234" t="e">
        <f>D80</f>
        <v>#REF!</v>
      </c>
      <c r="AU65" s="234"/>
      <c r="AV65" s="229"/>
      <c r="AW65" s="229"/>
      <c r="AX65" s="230"/>
      <c r="AY65" s="232" t="e">
        <f>D82</f>
        <v>#REF!</v>
      </c>
      <c r="AZ65" s="229"/>
      <c r="BA65" s="229"/>
      <c r="BB65" s="229"/>
      <c r="BC65" s="229"/>
      <c r="BD65" s="234" t="s">
        <v>158</v>
      </c>
      <c r="BE65" s="234" t="e">
        <f>D85</f>
        <v>#REF!</v>
      </c>
      <c r="BF65" s="234"/>
      <c r="BG65" s="229"/>
      <c r="BH65" s="229"/>
      <c r="BI65" s="230"/>
      <c r="BJ65" s="243" t="s">
        <v>54</v>
      </c>
      <c r="BK65" s="244"/>
      <c r="BL65" s="244"/>
      <c r="BM65" s="245"/>
      <c r="BN65" s="243" t="s">
        <v>55</v>
      </c>
      <c r="BO65" s="244"/>
      <c r="BP65" s="244"/>
      <c r="BQ65" s="245"/>
      <c r="BR65" s="461" t="s">
        <v>159</v>
      </c>
      <c r="BS65" s="462"/>
      <c r="BT65" s="462"/>
      <c r="BU65" s="465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501" t="s">
        <v>160</v>
      </c>
      <c r="CJ65" s="502"/>
      <c r="CK65" s="502"/>
      <c r="CL65" s="503"/>
      <c r="CM65" s="504" t="s">
        <v>161</v>
      </c>
      <c r="CN65" s="505"/>
      <c r="CO65" s="505"/>
      <c r="CP65" s="505"/>
      <c r="CQ65" s="506" t="s">
        <v>56</v>
      </c>
      <c r="CR65" s="507"/>
      <c r="CS65" s="507"/>
      <c r="CT65" s="508"/>
      <c r="CU65" s="500"/>
      <c r="CV65" s="500"/>
      <c r="CW65" s="500"/>
      <c r="CX65" s="500"/>
      <c r="CY65" s="500"/>
      <c r="CZ65" s="509"/>
      <c r="DA65" s="509"/>
      <c r="DB65" s="509"/>
      <c r="DC65" s="500"/>
      <c r="DG65" s="504" t="s">
        <v>162</v>
      </c>
      <c r="DH65" s="505"/>
      <c r="DI65" s="505"/>
      <c r="DJ65" s="510"/>
      <c r="DK65" s="504" t="s">
        <v>163</v>
      </c>
      <c r="DL65" s="505"/>
      <c r="DM65" s="505"/>
      <c r="DN65" s="510"/>
    </row>
    <row r="66" spans="4:118" ht="21" customHeight="1" hidden="1">
      <c r="D66" s="223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5"/>
      <c r="R66" s="219"/>
      <c r="S66" s="228"/>
      <c r="T66" s="228"/>
      <c r="U66" s="228"/>
      <c r="V66" s="228"/>
      <c r="W66" s="228"/>
      <c r="X66" s="228"/>
      <c r="Y66" s="228"/>
      <c r="Z66" s="228"/>
      <c r="AA66" s="228"/>
      <c r="AB66" s="231"/>
      <c r="AC66" s="219"/>
      <c r="AD66" s="228"/>
      <c r="AE66" s="228"/>
      <c r="AF66" s="228"/>
      <c r="AG66" s="228"/>
      <c r="AH66" s="228"/>
      <c r="AI66" s="228"/>
      <c r="AJ66" s="228"/>
      <c r="AK66" s="228"/>
      <c r="AL66" s="228"/>
      <c r="AM66" s="231"/>
      <c r="AN66" s="219"/>
      <c r="AO66" s="228"/>
      <c r="AP66" s="228"/>
      <c r="AQ66" s="228"/>
      <c r="AR66" s="228"/>
      <c r="AS66" s="228"/>
      <c r="AT66" s="228"/>
      <c r="AU66" s="228"/>
      <c r="AV66" s="228"/>
      <c r="AW66" s="228"/>
      <c r="AX66" s="231"/>
      <c r="AY66" s="219"/>
      <c r="AZ66" s="228"/>
      <c r="BA66" s="228"/>
      <c r="BB66" s="228"/>
      <c r="BC66" s="228"/>
      <c r="BD66" s="228"/>
      <c r="BE66" s="228"/>
      <c r="BF66" s="228"/>
      <c r="BG66" s="228"/>
      <c r="BH66" s="228"/>
      <c r="BI66" s="231"/>
      <c r="BJ66" s="246"/>
      <c r="BK66" s="235"/>
      <c r="BL66" s="235"/>
      <c r="BM66" s="236"/>
      <c r="BN66" s="246"/>
      <c r="BO66" s="235"/>
      <c r="BP66" s="235"/>
      <c r="BQ66" s="236"/>
      <c r="BR66" s="463"/>
      <c r="BS66" s="464"/>
      <c r="BT66" s="464"/>
      <c r="BU66" s="466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511"/>
      <c r="CJ66" s="512"/>
      <c r="CK66" s="512"/>
      <c r="CL66" s="513"/>
      <c r="CM66" s="514"/>
      <c r="CN66" s="515"/>
      <c r="CO66" s="515"/>
      <c r="CP66" s="515"/>
      <c r="CQ66" s="516"/>
      <c r="CR66" s="517"/>
      <c r="CS66" s="517"/>
      <c r="CT66" s="518"/>
      <c r="CU66" s="500"/>
      <c r="CV66" s="500"/>
      <c r="CW66" s="500"/>
      <c r="CX66" s="500"/>
      <c r="CY66" s="500"/>
      <c r="CZ66" s="509"/>
      <c r="DA66" s="509"/>
      <c r="DB66" s="509"/>
      <c r="DC66" s="500"/>
      <c r="DG66" s="514"/>
      <c r="DH66" s="515"/>
      <c r="DI66" s="515"/>
      <c r="DJ66" s="519"/>
      <c r="DK66" s="514"/>
      <c r="DL66" s="515"/>
      <c r="DM66" s="515"/>
      <c r="DN66" s="519"/>
    </row>
    <row r="67" spans="1:118" ht="12" customHeight="1" hidden="1">
      <c r="A67" s="439" t="e">
        <f>'[1]組合せ'!#REF!</f>
        <v>#REF!</v>
      </c>
      <c r="B67" s="206"/>
      <c r="C67" s="206"/>
      <c r="D67" s="354" t="e">
        <f>VLOOKUP(A67,'[1]参加者名簿'!$A$86:$B$145,2)</f>
        <v>#REF!</v>
      </c>
      <c r="E67" s="355"/>
      <c r="F67" s="355"/>
      <c r="G67" s="355"/>
      <c r="H67" s="355"/>
      <c r="I67" s="358" t="e">
        <f>VLOOKUP($A67,'[1]参加者名簿'!$A$86:$D$145,4)</f>
        <v>#REF!</v>
      </c>
      <c r="J67" s="359"/>
      <c r="K67" s="359"/>
      <c r="L67" s="359"/>
      <c r="M67" s="359"/>
      <c r="N67" s="359"/>
      <c r="O67" s="359"/>
      <c r="P67" s="359"/>
      <c r="Q67" s="360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458"/>
      <c r="AD67" s="451"/>
      <c r="AE67" s="451"/>
      <c r="AF67" s="457" t="str">
        <f>IF(AD69="","",IF(AD69&gt;AL69,"○","●"))</f>
        <v>○</v>
      </c>
      <c r="AG67" s="457"/>
      <c r="AH67" s="457"/>
      <c r="AI67" s="457"/>
      <c r="AJ67" s="457"/>
      <c r="AK67" s="451"/>
      <c r="AL67" s="451"/>
      <c r="AM67" s="452"/>
      <c r="AN67" s="458"/>
      <c r="AO67" s="451"/>
      <c r="AP67" s="451"/>
      <c r="AQ67" s="457" t="str">
        <f>IF(AO69="","",IF(AO69&gt;AW69,"○","●"))</f>
        <v>○</v>
      </c>
      <c r="AR67" s="457"/>
      <c r="AS67" s="457"/>
      <c r="AT67" s="457"/>
      <c r="AU67" s="457"/>
      <c r="AV67" s="451"/>
      <c r="AW67" s="451"/>
      <c r="AX67" s="452"/>
      <c r="AY67" s="458"/>
      <c r="AZ67" s="451"/>
      <c r="BA67" s="451"/>
      <c r="BB67" s="457" t="str">
        <f>IF(AZ69="","",IF(AZ69&gt;BH69,"○","●"))</f>
        <v>○</v>
      </c>
      <c r="BC67" s="457"/>
      <c r="BD67" s="457"/>
      <c r="BE67" s="457"/>
      <c r="BF67" s="457"/>
      <c r="BG67" s="451"/>
      <c r="BH67" s="451"/>
      <c r="BI67" s="452"/>
      <c r="BJ67" s="184"/>
      <c r="BK67" s="152"/>
      <c r="BL67" s="152"/>
      <c r="BM67" s="152"/>
      <c r="BN67" s="188"/>
      <c r="BO67" s="152"/>
      <c r="BP67" s="152"/>
      <c r="BQ67" s="152"/>
      <c r="BR67" s="188"/>
      <c r="BS67" s="189"/>
      <c r="BT67" s="152"/>
      <c r="BU67" s="181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520"/>
      <c r="CJ67" s="500"/>
      <c r="CK67" s="500"/>
      <c r="CL67" s="521"/>
      <c r="CM67" s="520"/>
      <c r="CN67" s="500"/>
      <c r="CO67" s="500"/>
      <c r="CP67" s="500"/>
      <c r="CQ67" s="522"/>
      <c r="CR67" s="500"/>
      <c r="CS67" s="500"/>
      <c r="CT67" s="523"/>
      <c r="CU67" s="500"/>
      <c r="CV67" s="500"/>
      <c r="CW67" s="500"/>
      <c r="CX67" s="500"/>
      <c r="CY67" s="500"/>
      <c r="CZ67" s="509"/>
      <c r="DA67" s="509"/>
      <c r="DB67" s="509"/>
      <c r="DC67" s="500"/>
      <c r="DG67" s="520"/>
      <c r="DH67" s="500"/>
      <c r="DI67" s="500"/>
      <c r="DJ67" s="521"/>
      <c r="DK67" s="520"/>
      <c r="DL67" s="500"/>
      <c r="DM67" s="500"/>
      <c r="DN67" s="521"/>
    </row>
    <row r="68" spans="1:118" ht="12" customHeight="1" hidden="1">
      <c r="A68" s="439"/>
      <c r="B68" s="455"/>
      <c r="C68" s="456"/>
      <c r="D68" s="356"/>
      <c r="E68" s="357"/>
      <c r="F68" s="357"/>
      <c r="G68" s="357"/>
      <c r="H68" s="357"/>
      <c r="I68" s="361"/>
      <c r="J68" s="361"/>
      <c r="K68" s="361"/>
      <c r="L68" s="361"/>
      <c r="M68" s="361"/>
      <c r="N68" s="361"/>
      <c r="O68" s="361"/>
      <c r="P68" s="361"/>
      <c r="Q68" s="362"/>
      <c r="R68" s="168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459"/>
      <c r="AD68" s="453"/>
      <c r="AE68" s="453"/>
      <c r="AF68" s="430"/>
      <c r="AG68" s="430"/>
      <c r="AH68" s="430"/>
      <c r="AI68" s="430"/>
      <c r="AJ68" s="430"/>
      <c r="AK68" s="453"/>
      <c r="AL68" s="453"/>
      <c r="AM68" s="454"/>
      <c r="AN68" s="459"/>
      <c r="AO68" s="453"/>
      <c r="AP68" s="453"/>
      <c r="AQ68" s="430"/>
      <c r="AR68" s="430"/>
      <c r="AS68" s="430"/>
      <c r="AT68" s="430"/>
      <c r="AU68" s="430"/>
      <c r="AV68" s="453"/>
      <c r="AW68" s="453"/>
      <c r="AX68" s="454"/>
      <c r="AY68" s="459"/>
      <c r="AZ68" s="453"/>
      <c r="BA68" s="453"/>
      <c r="BB68" s="430"/>
      <c r="BC68" s="430"/>
      <c r="BD68" s="430"/>
      <c r="BE68" s="430"/>
      <c r="BF68" s="430"/>
      <c r="BG68" s="453"/>
      <c r="BH68" s="453"/>
      <c r="BI68" s="454"/>
      <c r="BJ68" s="184"/>
      <c r="BK68" s="449">
        <f>COUNTIF($R67:$BI68,"○")</f>
        <v>3</v>
      </c>
      <c r="BL68" s="449"/>
      <c r="BM68" s="194"/>
      <c r="BN68" s="184"/>
      <c r="BO68" s="449">
        <f>COUNTIF($R67:$BI68,"●")</f>
        <v>0</v>
      </c>
      <c r="BP68" s="449"/>
      <c r="BQ68" s="194"/>
      <c r="BR68" s="193"/>
      <c r="BS68" s="449">
        <f>RANK(BK68,BJ67:BN86,0)</f>
        <v>1</v>
      </c>
      <c r="BT68" s="449"/>
      <c r="BU68" s="158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520"/>
      <c r="CJ68" s="524">
        <f>RANK(DH68,DG67:DJ86,0)</f>
        <v>1</v>
      </c>
      <c r="CK68" s="524"/>
      <c r="CL68" s="521"/>
      <c r="CM68" s="520"/>
      <c r="CN68" s="524">
        <f>RANK(DK68,DK67:DN86,0)</f>
        <v>1</v>
      </c>
      <c r="CO68" s="524"/>
      <c r="CP68" s="500"/>
      <c r="CQ68" s="522"/>
      <c r="CR68" s="525">
        <v>1</v>
      </c>
      <c r="CS68" s="525"/>
      <c r="CT68" s="523"/>
      <c r="CU68" s="500"/>
      <c r="CV68" s="500"/>
      <c r="CW68" s="500"/>
      <c r="CX68" s="500"/>
      <c r="CY68" s="500"/>
      <c r="CZ68" s="509"/>
      <c r="DA68" s="509"/>
      <c r="DB68" s="509"/>
      <c r="DC68" s="500"/>
      <c r="DG68" s="520"/>
      <c r="DH68" s="526">
        <f>S69+AD69+AO69+AZ69-AA69-AL69-AW69-BH69</f>
        <v>6</v>
      </c>
      <c r="DI68" s="526"/>
      <c r="DJ68" s="521"/>
      <c r="DK68" s="527">
        <f>SUM(U69:V71)+SUM(AF69:AG71)+SUM(AQ69:AR71)+SUM(BB69:BC71)-SUM(X69:Y71)-SUM(AI69:AJ71)-SUM(AT69:AU71)-SUM(BE69:BF71)</f>
        <v>87</v>
      </c>
      <c r="DL68" s="364"/>
      <c r="DM68" s="364"/>
      <c r="DN68" s="528"/>
    </row>
    <row r="69" spans="1:127" ht="12" customHeight="1" hidden="1">
      <c r="A69" s="439"/>
      <c r="B69" s="455"/>
      <c r="C69" s="456"/>
      <c r="D69" s="169"/>
      <c r="E69" s="163"/>
      <c r="F69" s="163"/>
      <c r="G69" s="163"/>
      <c r="H69" s="163"/>
      <c r="I69" s="207"/>
      <c r="J69" s="208"/>
      <c r="K69" s="208"/>
      <c r="L69" s="208"/>
      <c r="M69" s="208"/>
      <c r="N69" s="208"/>
      <c r="O69" s="208"/>
      <c r="P69" s="208"/>
      <c r="Q69" s="209"/>
      <c r="R69" s="168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8"/>
      <c r="AD69" s="436">
        <f>IF(AF69="","",SUM(DR69:DR71))</f>
        <v>2</v>
      </c>
      <c r="AE69" s="449" t="str">
        <f>IF(AF69="","","(")</f>
        <v>(</v>
      </c>
      <c r="AF69" s="460">
        <v>21</v>
      </c>
      <c r="AG69" s="460"/>
      <c r="AH69" s="164" t="str">
        <f>IF(AF69="","","-")</f>
        <v>-</v>
      </c>
      <c r="AI69" s="460">
        <v>3</v>
      </c>
      <c r="AJ69" s="460"/>
      <c r="AK69" s="449" t="str">
        <f>IF(AF69="","",")")</f>
        <v>)</v>
      </c>
      <c r="AL69" s="436">
        <f>IF(AF69="","",SUM(DS69:DS71))</f>
        <v>0</v>
      </c>
      <c r="AM69" s="158"/>
      <c r="AN69" s="168"/>
      <c r="AO69" s="436">
        <f>IF(AQ69="","",SUM(DT69:DT71))</f>
        <v>2</v>
      </c>
      <c r="AP69" s="449" t="str">
        <f>IF(AQ69="","","(")</f>
        <v>(</v>
      </c>
      <c r="AQ69" s="460">
        <v>21</v>
      </c>
      <c r="AR69" s="460"/>
      <c r="AS69" s="164" t="str">
        <f>IF(AQ69="","","-")</f>
        <v>-</v>
      </c>
      <c r="AT69" s="460">
        <v>5</v>
      </c>
      <c r="AU69" s="460"/>
      <c r="AV69" s="449" t="str">
        <f>IF(AQ69="","",")")</f>
        <v>)</v>
      </c>
      <c r="AW69" s="436">
        <f>IF(AQ69="","",SUM(DU69:DU71))</f>
        <v>0</v>
      </c>
      <c r="AX69" s="158"/>
      <c r="AY69" s="168"/>
      <c r="AZ69" s="436">
        <f>IF(BB69="","",SUM(DV69:DV71))</f>
        <v>2</v>
      </c>
      <c r="BA69" s="449" t="str">
        <f>IF(BB69="","","(")</f>
        <v>(</v>
      </c>
      <c r="BB69" s="460">
        <v>21</v>
      </c>
      <c r="BC69" s="460"/>
      <c r="BD69" s="164" t="str">
        <f>IF(BB69="","","-")</f>
        <v>-</v>
      </c>
      <c r="BE69" s="460">
        <v>9</v>
      </c>
      <c r="BF69" s="460"/>
      <c r="BG69" s="449" t="str">
        <f>IF(BB69="","",")")</f>
        <v>)</v>
      </c>
      <c r="BH69" s="436">
        <f>IF(BB69="","",SUM(DW69:DW71))</f>
        <v>0</v>
      </c>
      <c r="BI69" s="158"/>
      <c r="BJ69" s="184"/>
      <c r="BK69" s="449"/>
      <c r="BL69" s="449"/>
      <c r="BM69" s="194"/>
      <c r="BN69" s="184"/>
      <c r="BO69" s="449"/>
      <c r="BP69" s="449"/>
      <c r="BQ69" s="194"/>
      <c r="BR69" s="193"/>
      <c r="BS69" s="449"/>
      <c r="BT69" s="449"/>
      <c r="BU69" s="202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520"/>
      <c r="CJ69" s="524"/>
      <c r="CK69" s="524"/>
      <c r="CL69" s="521"/>
      <c r="CM69" s="520"/>
      <c r="CN69" s="524"/>
      <c r="CO69" s="524"/>
      <c r="CP69" s="500"/>
      <c r="CQ69" s="522"/>
      <c r="CR69" s="525"/>
      <c r="CS69" s="525"/>
      <c r="CT69" s="523"/>
      <c r="CU69" s="500"/>
      <c r="CV69" s="500"/>
      <c r="CW69" s="500"/>
      <c r="CX69" s="500"/>
      <c r="CY69" s="500"/>
      <c r="CZ69" s="509"/>
      <c r="DA69" s="509"/>
      <c r="DB69" s="509"/>
      <c r="DC69" s="500"/>
      <c r="DG69" s="520"/>
      <c r="DH69" s="526"/>
      <c r="DI69" s="526"/>
      <c r="DJ69" s="521"/>
      <c r="DK69" s="529"/>
      <c r="DL69" s="364"/>
      <c r="DM69" s="364"/>
      <c r="DN69" s="528"/>
      <c r="DR69" s="138">
        <f>IF(AF69="","",IF(AF69&gt;AI69,1,0))</f>
        <v>1</v>
      </c>
      <c r="DS69" s="138">
        <f>IF(AI69="","",IF(AI69&gt;AF69,1,0))</f>
        <v>0</v>
      </c>
      <c r="DT69" s="138">
        <f>IF(AQ69="","",IF(AQ69&gt;AT69,1,0))</f>
        <v>1</v>
      </c>
      <c r="DU69" s="138">
        <f>IF(AT69="","",IF(AT69&gt;AQ69,1,0))</f>
        <v>0</v>
      </c>
      <c r="DV69" s="138">
        <f>IF(BB69="","",IF(BB69&gt;BE69,1,0))</f>
        <v>1</v>
      </c>
      <c r="DW69" s="138">
        <f>IF(BB69="","",IF(BE69&gt;BB69,1,0))</f>
        <v>0</v>
      </c>
    </row>
    <row r="70" spans="1:127" ht="12" customHeight="1" hidden="1">
      <c r="A70" s="439" t="e">
        <f>'[1]組合せ'!#REF!</f>
        <v>#REF!</v>
      </c>
      <c r="B70" s="455"/>
      <c r="C70" s="456"/>
      <c r="D70" s="311" t="e">
        <f>VLOOKUP(A70,'[1]参加者名簿'!$A$86:$B$145,2)</f>
        <v>#REF!</v>
      </c>
      <c r="E70" s="440"/>
      <c r="F70" s="440"/>
      <c r="G70" s="440"/>
      <c r="H70" s="440"/>
      <c r="I70" s="253" t="e">
        <f>VLOOKUP($A70,'[1]参加者名簿'!$A$86:$D$145,4)</f>
        <v>#REF!</v>
      </c>
      <c r="J70" s="443"/>
      <c r="K70" s="443"/>
      <c r="L70" s="443"/>
      <c r="M70" s="443"/>
      <c r="N70" s="443"/>
      <c r="O70" s="443"/>
      <c r="P70" s="443"/>
      <c r="Q70" s="444"/>
      <c r="R70" s="168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8"/>
      <c r="AD70" s="310"/>
      <c r="AE70" s="449"/>
      <c r="AF70" s="460"/>
      <c r="AG70" s="460"/>
      <c r="AH70" s="164">
        <f>IF(AF70="","","-")</f>
      </c>
      <c r="AI70" s="460"/>
      <c r="AJ70" s="460"/>
      <c r="AK70" s="449"/>
      <c r="AL70" s="310"/>
      <c r="AM70" s="180"/>
      <c r="AN70" s="184"/>
      <c r="AO70" s="310"/>
      <c r="AP70" s="449"/>
      <c r="AQ70" s="460"/>
      <c r="AR70" s="460"/>
      <c r="AS70" s="164">
        <f>IF(AQ70="","","-")</f>
      </c>
      <c r="AT70" s="460"/>
      <c r="AU70" s="460"/>
      <c r="AV70" s="449"/>
      <c r="AW70" s="310"/>
      <c r="AX70" s="180"/>
      <c r="AY70" s="184"/>
      <c r="AZ70" s="310"/>
      <c r="BA70" s="449"/>
      <c r="BB70" s="460"/>
      <c r="BC70" s="460"/>
      <c r="BD70" s="164">
        <f>IF(BB70="","","-")</f>
      </c>
      <c r="BE70" s="460"/>
      <c r="BF70" s="460"/>
      <c r="BG70" s="449"/>
      <c r="BH70" s="310"/>
      <c r="BI70" s="180"/>
      <c r="BJ70" s="184"/>
      <c r="BK70" s="449"/>
      <c r="BL70" s="449"/>
      <c r="BM70" s="194"/>
      <c r="BN70" s="184"/>
      <c r="BO70" s="449"/>
      <c r="BP70" s="449"/>
      <c r="BQ70" s="194"/>
      <c r="BR70" s="193"/>
      <c r="BS70" s="449"/>
      <c r="BT70" s="449"/>
      <c r="BU70" s="202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520"/>
      <c r="CJ70" s="524"/>
      <c r="CK70" s="524"/>
      <c r="CL70" s="521"/>
      <c r="CM70" s="520"/>
      <c r="CN70" s="524"/>
      <c r="CO70" s="524"/>
      <c r="CP70" s="500"/>
      <c r="CQ70" s="522"/>
      <c r="CR70" s="525"/>
      <c r="CS70" s="525"/>
      <c r="CT70" s="523"/>
      <c r="CU70" s="500"/>
      <c r="CV70" s="500"/>
      <c r="CW70" s="500"/>
      <c r="CX70" s="500"/>
      <c r="CY70" s="500"/>
      <c r="CZ70" s="509"/>
      <c r="DA70" s="509"/>
      <c r="DB70" s="509"/>
      <c r="DC70" s="500"/>
      <c r="DG70" s="520"/>
      <c r="DH70" s="526"/>
      <c r="DI70" s="526"/>
      <c r="DJ70" s="521"/>
      <c r="DK70" s="529"/>
      <c r="DL70" s="364"/>
      <c r="DM70" s="364"/>
      <c r="DN70" s="528"/>
      <c r="DR70" s="138">
        <f>IF(AF70="","",IF(AF70&gt;AI70,1,0))</f>
      </c>
      <c r="DS70" s="138">
        <f>IF(AI70="","",IF(AI70&gt;AF70,1,0))</f>
      </c>
      <c r="DT70" s="138">
        <f>IF(AQ70="","",IF(AQ70&gt;AT70,1,0))</f>
      </c>
      <c r="DU70" s="138">
        <f>IF(AT70="","",IF(AT70&gt;AQ70,1,0))</f>
      </c>
      <c r="DV70" s="138">
        <f>IF(BB70="","",IF(BB70&gt;BE70,1,0))</f>
      </c>
      <c r="DW70" s="138">
        <f>IF(BB70="","",IF(BE70&gt;BB70,1,0))</f>
      </c>
    </row>
    <row r="71" spans="1:127" ht="12" customHeight="1" hidden="1">
      <c r="A71" s="439"/>
      <c r="B71" s="206"/>
      <c r="C71" s="206"/>
      <c r="D71" s="441"/>
      <c r="E71" s="442"/>
      <c r="F71" s="442"/>
      <c r="G71" s="442"/>
      <c r="H71" s="442"/>
      <c r="I71" s="445"/>
      <c r="J71" s="445"/>
      <c r="K71" s="445"/>
      <c r="L71" s="445"/>
      <c r="M71" s="445"/>
      <c r="N71" s="445"/>
      <c r="O71" s="445"/>
      <c r="P71" s="445"/>
      <c r="Q71" s="446"/>
      <c r="R71" s="173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3"/>
      <c r="AD71" s="235"/>
      <c r="AE71" s="450"/>
      <c r="AF71" s="460">
        <v>21</v>
      </c>
      <c r="AG71" s="460"/>
      <c r="AH71" s="164" t="str">
        <f>IF(AF71="","","-")</f>
        <v>-</v>
      </c>
      <c r="AI71" s="460">
        <v>8</v>
      </c>
      <c r="AJ71" s="460"/>
      <c r="AK71" s="450"/>
      <c r="AL71" s="235"/>
      <c r="AM71" s="179"/>
      <c r="AN71" s="182"/>
      <c r="AO71" s="235"/>
      <c r="AP71" s="450"/>
      <c r="AQ71" s="460">
        <v>21</v>
      </c>
      <c r="AR71" s="460"/>
      <c r="AS71" s="164" t="str">
        <f>IF(AQ71="","","-")</f>
        <v>-</v>
      </c>
      <c r="AT71" s="460">
        <v>6</v>
      </c>
      <c r="AU71" s="460"/>
      <c r="AV71" s="450"/>
      <c r="AW71" s="235"/>
      <c r="AX71" s="179"/>
      <c r="AY71" s="182"/>
      <c r="AZ71" s="235"/>
      <c r="BA71" s="450"/>
      <c r="BB71" s="460">
        <v>21</v>
      </c>
      <c r="BC71" s="460"/>
      <c r="BD71" s="164" t="str">
        <f>IF(BB71="","","-")</f>
        <v>-</v>
      </c>
      <c r="BE71" s="460">
        <v>8</v>
      </c>
      <c r="BF71" s="460"/>
      <c r="BG71" s="450"/>
      <c r="BH71" s="235"/>
      <c r="BI71" s="179"/>
      <c r="BJ71" s="182"/>
      <c r="BK71" s="197"/>
      <c r="BL71" s="197"/>
      <c r="BM71" s="197"/>
      <c r="BN71" s="182"/>
      <c r="BO71" s="197"/>
      <c r="BP71" s="197"/>
      <c r="BQ71" s="197"/>
      <c r="BR71" s="182"/>
      <c r="BS71" s="197"/>
      <c r="BT71" s="197"/>
      <c r="BU71" s="183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530"/>
      <c r="CJ71" s="531"/>
      <c r="CK71" s="531"/>
      <c r="CL71" s="532"/>
      <c r="CM71" s="530"/>
      <c r="CN71" s="531"/>
      <c r="CO71" s="531"/>
      <c r="CP71" s="531"/>
      <c r="CQ71" s="533"/>
      <c r="CR71" s="531"/>
      <c r="CS71" s="531"/>
      <c r="CT71" s="534"/>
      <c r="CU71" s="500"/>
      <c r="CV71" s="500"/>
      <c r="CW71" s="500"/>
      <c r="CX71" s="500"/>
      <c r="CY71" s="500"/>
      <c r="CZ71" s="500"/>
      <c r="DA71" s="500"/>
      <c r="DB71" s="500"/>
      <c r="DC71" s="500"/>
      <c r="DG71" s="530"/>
      <c r="DH71" s="535"/>
      <c r="DI71" s="535"/>
      <c r="DJ71" s="532"/>
      <c r="DK71" s="530"/>
      <c r="DL71" s="535"/>
      <c r="DM71" s="535"/>
      <c r="DN71" s="532"/>
      <c r="DR71" s="138">
        <f>IF(AF71="","",IF(AF71&gt;AI71,1,0))</f>
        <v>1</v>
      </c>
      <c r="DS71" s="138">
        <f>IF(AI71="","",IF(AI71&gt;AF71,1,0))</f>
        <v>0</v>
      </c>
      <c r="DT71" s="138">
        <f>IF(AQ71="","",IF(AQ71&gt;AT71,1,0))</f>
        <v>1</v>
      </c>
      <c r="DU71" s="138">
        <f>IF(AT71="","",IF(AT71&gt;AQ71,1,0))</f>
        <v>0</v>
      </c>
      <c r="DV71" s="138">
        <f>IF(BB71="","",IF(BB71&gt;BE71,1,0))</f>
        <v>1</v>
      </c>
      <c r="DW71" s="138">
        <f>IF(BB71="","",IF(BE71&gt;BB71,1,0))</f>
        <v>0</v>
      </c>
    </row>
    <row r="72" spans="1:118" ht="12" customHeight="1" hidden="1">
      <c r="A72" s="439" t="e">
        <f>'[1]組合せ'!#REF!</f>
        <v>#REF!</v>
      </c>
      <c r="B72" s="206"/>
      <c r="C72" s="206"/>
      <c r="D72" s="354" t="e">
        <f>VLOOKUP(A72,'[1]参加者名簿'!$A$86:$B$145,2)</f>
        <v>#REF!</v>
      </c>
      <c r="E72" s="355"/>
      <c r="F72" s="355"/>
      <c r="G72" s="355"/>
      <c r="H72" s="355"/>
      <c r="I72" s="358" t="e">
        <f>VLOOKUP($A72,'[1]参加者名簿'!$A$86:$D$145,4)</f>
        <v>#REF!</v>
      </c>
      <c r="J72" s="359"/>
      <c r="K72" s="359"/>
      <c r="L72" s="359"/>
      <c r="M72" s="359"/>
      <c r="N72" s="359"/>
      <c r="O72" s="359"/>
      <c r="P72" s="359"/>
      <c r="Q72" s="360"/>
      <c r="R72" s="458">
        <f>IF(AC67="","",AC67)</f>
      </c>
      <c r="S72" s="451"/>
      <c r="T72" s="451"/>
      <c r="U72" s="457" t="str">
        <f>IF(AF67="○","●",IF(AF67="●","○",""))</f>
        <v>●</v>
      </c>
      <c r="V72" s="457"/>
      <c r="W72" s="457"/>
      <c r="X72" s="457"/>
      <c r="Y72" s="457"/>
      <c r="Z72" s="451">
        <f>IF(AK67="","",AK67)</f>
      </c>
      <c r="AA72" s="451"/>
      <c r="AB72" s="452"/>
      <c r="AC72" s="165"/>
      <c r="AD72" s="166"/>
      <c r="AE72" s="166"/>
      <c r="AF72" s="166"/>
      <c r="AG72" s="166"/>
      <c r="AH72" s="166"/>
      <c r="AI72" s="166"/>
      <c r="AJ72" s="166"/>
      <c r="AK72" s="166"/>
      <c r="AL72" s="189"/>
      <c r="AM72" s="198"/>
      <c r="AN72" s="458"/>
      <c r="AO72" s="451"/>
      <c r="AP72" s="451"/>
      <c r="AQ72" s="457" t="str">
        <f>IF(AO74="","",IF(AO74&gt;AW74,"○","●"))</f>
        <v>●</v>
      </c>
      <c r="AR72" s="457"/>
      <c r="AS72" s="457"/>
      <c r="AT72" s="457"/>
      <c r="AU72" s="457"/>
      <c r="AV72" s="451"/>
      <c r="AW72" s="451"/>
      <c r="AX72" s="452"/>
      <c r="AY72" s="458"/>
      <c r="AZ72" s="451"/>
      <c r="BA72" s="451"/>
      <c r="BB72" s="457" t="str">
        <f>IF(AZ74="","",IF(AZ74&gt;BH74,"○","●"))</f>
        <v>●</v>
      </c>
      <c r="BC72" s="457"/>
      <c r="BD72" s="457"/>
      <c r="BE72" s="457"/>
      <c r="BF72" s="457"/>
      <c r="BG72" s="451"/>
      <c r="BH72" s="451"/>
      <c r="BI72" s="452"/>
      <c r="BJ72" s="184"/>
      <c r="BK72" s="152"/>
      <c r="BL72" s="152"/>
      <c r="BM72" s="152"/>
      <c r="BN72" s="184"/>
      <c r="BO72" s="152"/>
      <c r="BP72" s="152"/>
      <c r="BQ72" s="152"/>
      <c r="BR72" s="184"/>
      <c r="BS72" s="152"/>
      <c r="BT72" s="152"/>
      <c r="BU72" s="181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520"/>
      <c r="CJ72" s="500"/>
      <c r="CK72" s="500"/>
      <c r="CL72" s="521"/>
      <c r="CM72" s="520"/>
      <c r="CN72" s="500"/>
      <c r="CO72" s="500"/>
      <c r="CP72" s="500"/>
      <c r="CQ72" s="522"/>
      <c r="CR72" s="500"/>
      <c r="CS72" s="500"/>
      <c r="CT72" s="523"/>
      <c r="CU72" s="500"/>
      <c r="CV72" s="500"/>
      <c r="CW72" s="500"/>
      <c r="CX72" s="500"/>
      <c r="CY72" s="500"/>
      <c r="CZ72" s="500"/>
      <c r="DA72" s="500"/>
      <c r="DB72" s="500"/>
      <c r="DC72" s="500"/>
      <c r="DG72" s="520"/>
      <c r="DH72" s="536"/>
      <c r="DI72" s="536"/>
      <c r="DJ72" s="521"/>
      <c r="DK72" s="520"/>
      <c r="DL72" s="536"/>
      <c r="DM72" s="536"/>
      <c r="DN72" s="521"/>
    </row>
    <row r="73" spans="1:118" ht="12" customHeight="1" hidden="1">
      <c r="A73" s="439"/>
      <c r="B73" s="455"/>
      <c r="C73" s="456"/>
      <c r="D73" s="356"/>
      <c r="E73" s="357"/>
      <c r="F73" s="357"/>
      <c r="G73" s="357"/>
      <c r="H73" s="357"/>
      <c r="I73" s="361"/>
      <c r="J73" s="361"/>
      <c r="K73" s="361"/>
      <c r="L73" s="361"/>
      <c r="M73" s="361"/>
      <c r="N73" s="361"/>
      <c r="O73" s="361"/>
      <c r="P73" s="361"/>
      <c r="Q73" s="362"/>
      <c r="R73" s="459"/>
      <c r="S73" s="453"/>
      <c r="T73" s="453"/>
      <c r="U73" s="430"/>
      <c r="V73" s="430"/>
      <c r="W73" s="430"/>
      <c r="X73" s="430"/>
      <c r="Y73" s="430"/>
      <c r="Z73" s="453"/>
      <c r="AA73" s="453"/>
      <c r="AB73" s="454"/>
      <c r="AC73" s="168"/>
      <c r="AD73" s="164"/>
      <c r="AE73" s="164"/>
      <c r="AF73" s="164"/>
      <c r="AG73" s="164"/>
      <c r="AH73" s="164"/>
      <c r="AI73" s="164"/>
      <c r="AJ73" s="164"/>
      <c r="AK73" s="164"/>
      <c r="AL73" s="152"/>
      <c r="AM73" s="181"/>
      <c r="AN73" s="459"/>
      <c r="AO73" s="453"/>
      <c r="AP73" s="453"/>
      <c r="AQ73" s="430"/>
      <c r="AR73" s="430"/>
      <c r="AS73" s="430"/>
      <c r="AT73" s="430"/>
      <c r="AU73" s="430"/>
      <c r="AV73" s="453"/>
      <c r="AW73" s="453"/>
      <c r="AX73" s="454"/>
      <c r="AY73" s="459"/>
      <c r="AZ73" s="453"/>
      <c r="BA73" s="453"/>
      <c r="BB73" s="430"/>
      <c r="BC73" s="430"/>
      <c r="BD73" s="430"/>
      <c r="BE73" s="430"/>
      <c r="BF73" s="430"/>
      <c r="BG73" s="453"/>
      <c r="BH73" s="453"/>
      <c r="BI73" s="454"/>
      <c r="BJ73" s="184"/>
      <c r="BK73" s="449">
        <f>COUNTIF($R72:$BI73,"○")</f>
        <v>0</v>
      </c>
      <c r="BL73" s="449"/>
      <c r="BM73" s="194"/>
      <c r="BN73" s="184"/>
      <c r="BO73" s="449">
        <f>COUNTIF($R72:$BI73,"●")</f>
        <v>3</v>
      </c>
      <c r="BP73" s="449"/>
      <c r="BQ73" s="194"/>
      <c r="BR73" s="193"/>
      <c r="BS73" s="449">
        <f>RANK(BK73,BJ67:BN86,0)</f>
        <v>4</v>
      </c>
      <c r="BT73" s="449"/>
      <c r="BU73" s="158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520"/>
      <c r="CJ73" s="524">
        <f>RANK(DH73,DG67:DJ86,0)</f>
        <v>4</v>
      </c>
      <c r="CK73" s="524"/>
      <c r="CL73" s="521"/>
      <c r="CM73" s="520"/>
      <c r="CN73" s="524">
        <f>RANK(DK73,DK67:DN86,0)</f>
        <v>4</v>
      </c>
      <c r="CO73" s="524"/>
      <c r="CP73" s="500"/>
      <c r="CQ73" s="522"/>
      <c r="CR73" s="525">
        <v>2</v>
      </c>
      <c r="CS73" s="525"/>
      <c r="CT73" s="523"/>
      <c r="CU73" s="500"/>
      <c r="CV73" s="500"/>
      <c r="CW73" s="500"/>
      <c r="CX73" s="500"/>
      <c r="CY73" s="500"/>
      <c r="CZ73" s="500"/>
      <c r="DA73" s="500"/>
      <c r="DB73" s="500"/>
      <c r="DC73" s="500"/>
      <c r="DG73" s="520"/>
      <c r="DH73" s="526">
        <f>S74+AD74+AO74+AZ74-AA74-AL74-AW74-BH74</f>
        <v>-6</v>
      </c>
      <c r="DI73" s="526"/>
      <c r="DJ73" s="521"/>
      <c r="DK73" s="527">
        <f>SUM(U74:V76)+SUM(AF74:AG76)+SUM(AQ74:AR76)+SUM(BB74:BC76)-SUM(X74:Y76)-SUM(AI74:AJ76)-SUM(AT74:AU76)-SUM(BE74:BF76)</f>
        <v>-56</v>
      </c>
      <c r="DL73" s="364"/>
      <c r="DM73" s="364"/>
      <c r="DN73" s="528"/>
    </row>
    <row r="74" spans="1:127" ht="12" customHeight="1" hidden="1">
      <c r="A74" s="439"/>
      <c r="B74" s="455"/>
      <c r="C74" s="456"/>
      <c r="D74" s="169"/>
      <c r="E74" s="163"/>
      <c r="F74" s="163"/>
      <c r="G74" s="163"/>
      <c r="H74" s="163"/>
      <c r="I74" s="207"/>
      <c r="J74" s="208"/>
      <c r="K74" s="208"/>
      <c r="L74" s="208"/>
      <c r="M74" s="208"/>
      <c r="N74" s="208"/>
      <c r="O74" s="208"/>
      <c r="P74" s="208"/>
      <c r="Q74" s="209"/>
      <c r="R74" s="168"/>
      <c r="S74" s="436">
        <f>IF(AL69="","",AL69)</f>
        <v>0</v>
      </c>
      <c r="T74" s="449" t="str">
        <f>IF(U74="","","(")</f>
        <v>(</v>
      </c>
      <c r="U74" s="436">
        <f>IF(AI69="","",AI69)</f>
        <v>3</v>
      </c>
      <c r="V74" s="436"/>
      <c r="W74" s="164" t="str">
        <f>IF(U74="","","-")</f>
        <v>-</v>
      </c>
      <c r="X74" s="436">
        <f>IF(AF69="","",AF69)</f>
        <v>21</v>
      </c>
      <c r="Y74" s="436"/>
      <c r="Z74" s="449" t="str">
        <f>IF(U74="","",")")</f>
        <v>)</v>
      </c>
      <c r="AA74" s="436">
        <f>IF(AD69="","",AD69)</f>
        <v>2</v>
      </c>
      <c r="AB74" s="164"/>
      <c r="AC74" s="168"/>
      <c r="AD74" s="164"/>
      <c r="AE74" s="164"/>
      <c r="AF74" s="164"/>
      <c r="AG74" s="164"/>
      <c r="AH74" s="164"/>
      <c r="AI74" s="164"/>
      <c r="AJ74" s="164"/>
      <c r="AK74" s="164"/>
      <c r="AL74" s="152"/>
      <c r="AM74" s="181"/>
      <c r="AN74" s="184"/>
      <c r="AO74" s="436">
        <f>IF(AQ74="","",SUM(DT74:DT76))</f>
        <v>0</v>
      </c>
      <c r="AP74" s="449" t="str">
        <f>IF(AQ74="","","(")</f>
        <v>(</v>
      </c>
      <c r="AQ74" s="460">
        <v>12</v>
      </c>
      <c r="AR74" s="460"/>
      <c r="AS74" s="164" t="str">
        <f>IF(AQ74="","","-")</f>
        <v>-</v>
      </c>
      <c r="AT74" s="460">
        <v>21</v>
      </c>
      <c r="AU74" s="460"/>
      <c r="AV74" s="449" t="str">
        <f>IF(AQ74="","",")")</f>
        <v>)</v>
      </c>
      <c r="AW74" s="436">
        <f>IF(AQ74="","",SUM(DU74:DU76))</f>
        <v>2</v>
      </c>
      <c r="AX74" s="181"/>
      <c r="AY74" s="168"/>
      <c r="AZ74" s="436">
        <f>IF(BB74="","",SUM(DV74:DV76))</f>
        <v>0</v>
      </c>
      <c r="BA74" s="449" t="str">
        <f>IF(BB74="","","(")</f>
        <v>(</v>
      </c>
      <c r="BB74" s="460">
        <v>18</v>
      </c>
      <c r="BC74" s="460"/>
      <c r="BD74" s="164" t="str">
        <f>IF(BB74="","","-")</f>
        <v>-</v>
      </c>
      <c r="BE74" s="460">
        <v>21</v>
      </c>
      <c r="BF74" s="460"/>
      <c r="BG74" s="449" t="str">
        <f>IF(BB74="","",")")</f>
        <v>)</v>
      </c>
      <c r="BH74" s="436">
        <f>IF(BB74="","",SUM(DW74:DW76))</f>
        <v>2</v>
      </c>
      <c r="BI74" s="158"/>
      <c r="BJ74" s="184"/>
      <c r="BK74" s="449"/>
      <c r="BL74" s="449"/>
      <c r="BM74" s="194"/>
      <c r="BN74" s="184"/>
      <c r="BO74" s="449"/>
      <c r="BP74" s="449"/>
      <c r="BQ74" s="194"/>
      <c r="BR74" s="193"/>
      <c r="BS74" s="449"/>
      <c r="BT74" s="449"/>
      <c r="BU74" s="202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520"/>
      <c r="CJ74" s="524"/>
      <c r="CK74" s="524"/>
      <c r="CL74" s="521"/>
      <c r="CM74" s="520"/>
      <c r="CN74" s="524"/>
      <c r="CO74" s="524"/>
      <c r="CP74" s="500"/>
      <c r="CQ74" s="522"/>
      <c r="CR74" s="525"/>
      <c r="CS74" s="525"/>
      <c r="CT74" s="523"/>
      <c r="CU74" s="500"/>
      <c r="CV74" s="500"/>
      <c r="CW74" s="500"/>
      <c r="CX74" s="500"/>
      <c r="CY74" s="500"/>
      <c r="CZ74" s="500"/>
      <c r="DA74" s="500"/>
      <c r="DB74" s="500"/>
      <c r="DC74" s="500"/>
      <c r="DG74" s="520"/>
      <c r="DH74" s="526"/>
      <c r="DI74" s="526"/>
      <c r="DJ74" s="521"/>
      <c r="DK74" s="529"/>
      <c r="DL74" s="364"/>
      <c r="DM74" s="364"/>
      <c r="DN74" s="528"/>
      <c r="DT74" s="138">
        <f>IF(AQ74="","",IF(AQ74&gt;AT74,1,0))</f>
        <v>0</v>
      </c>
      <c r="DU74" s="138">
        <f>IF(AT74="","",IF(AT74&gt;AQ74,1,0))</f>
        <v>1</v>
      </c>
      <c r="DV74" s="138">
        <f>IF(BB74="","",IF(BB74&gt;BE74,1,0))</f>
        <v>0</v>
      </c>
      <c r="DW74" s="138">
        <f>IF(BB74="","",IF(BE74&gt;BB74,1,0))</f>
        <v>1</v>
      </c>
    </row>
    <row r="75" spans="1:127" ht="12" customHeight="1" hidden="1">
      <c r="A75" s="439" t="e">
        <f>'[1]組合せ'!#REF!</f>
        <v>#REF!</v>
      </c>
      <c r="B75" s="455"/>
      <c r="C75" s="456"/>
      <c r="D75" s="311" t="e">
        <f>VLOOKUP(A75,'[1]参加者名簿'!$A$86:$B$145,2)</f>
        <v>#REF!</v>
      </c>
      <c r="E75" s="440"/>
      <c r="F75" s="440"/>
      <c r="G75" s="440"/>
      <c r="H75" s="440"/>
      <c r="I75" s="253" t="e">
        <f>VLOOKUP($A75,'[1]参加者名簿'!$A$86:$D$145,4)</f>
        <v>#REF!</v>
      </c>
      <c r="J75" s="443"/>
      <c r="K75" s="443"/>
      <c r="L75" s="443"/>
      <c r="M75" s="443"/>
      <c r="N75" s="443"/>
      <c r="O75" s="443"/>
      <c r="P75" s="443"/>
      <c r="Q75" s="444"/>
      <c r="R75" s="168"/>
      <c r="S75" s="310"/>
      <c r="T75" s="449"/>
      <c r="U75" s="436">
        <f>IF(AI70="","",AI70)</f>
      </c>
      <c r="V75" s="436"/>
      <c r="W75" s="164">
        <f>IF(U75="","","-")</f>
      </c>
      <c r="X75" s="436">
        <f>IF(AF70="","",AF70)</f>
      </c>
      <c r="Y75" s="436"/>
      <c r="Z75" s="449"/>
      <c r="AA75" s="310"/>
      <c r="AB75" s="164"/>
      <c r="AC75" s="168"/>
      <c r="AD75" s="164"/>
      <c r="AE75" s="164"/>
      <c r="AF75" s="164"/>
      <c r="AG75" s="164"/>
      <c r="AH75" s="164"/>
      <c r="AI75" s="164"/>
      <c r="AJ75" s="164"/>
      <c r="AK75" s="164"/>
      <c r="AL75" s="152"/>
      <c r="AM75" s="181"/>
      <c r="AN75" s="184"/>
      <c r="AO75" s="310"/>
      <c r="AP75" s="449"/>
      <c r="AQ75" s="460"/>
      <c r="AR75" s="460"/>
      <c r="AS75" s="164">
        <f>IF(AQ75="","","-")</f>
      </c>
      <c r="AT75" s="460"/>
      <c r="AU75" s="460"/>
      <c r="AV75" s="449"/>
      <c r="AW75" s="310"/>
      <c r="AX75" s="180"/>
      <c r="AY75" s="184"/>
      <c r="AZ75" s="310"/>
      <c r="BA75" s="449"/>
      <c r="BB75" s="460"/>
      <c r="BC75" s="460"/>
      <c r="BD75" s="164">
        <f>IF(BB75="","","-")</f>
      </c>
      <c r="BE75" s="460"/>
      <c r="BF75" s="460"/>
      <c r="BG75" s="449"/>
      <c r="BH75" s="310"/>
      <c r="BI75" s="180"/>
      <c r="BJ75" s="184"/>
      <c r="BK75" s="449"/>
      <c r="BL75" s="449"/>
      <c r="BM75" s="194"/>
      <c r="BN75" s="184"/>
      <c r="BO75" s="449"/>
      <c r="BP75" s="449"/>
      <c r="BQ75" s="194"/>
      <c r="BR75" s="193"/>
      <c r="BS75" s="449"/>
      <c r="BT75" s="449"/>
      <c r="BU75" s="202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520"/>
      <c r="CJ75" s="524"/>
      <c r="CK75" s="524"/>
      <c r="CL75" s="521"/>
      <c r="CM75" s="520"/>
      <c r="CN75" s="524"/>
      <c r="CO75" s="524"/>
      <c r="CP75" s="500"/>
      <c r="CQ75" s="522"/>
      <c r="CR75" s="525"/>
      <c r="CS75" s="525"/>
      <c r="CT75" s="523"/>
      <c r="CU75" s="500"/>
      <c r="CV75" s="500"/>
      <c r="CW75" s="500"/>
      <c r="CX75" s="500"/>
      <c r="CY75" s="500"/>
      <c r="CZ75" s="500"/>
      <c r="DA75" s="500"/>
      <c r="DB75" s="500"/>
      <c r="DC75" s="500"/>
      <c r="DG75" s="520"/>
      <c r="DH75" s="526"/>
      <c r="DI75" s="526"/>
      <c r="DJ75" s="521"/>
      <c r="DK75" s="529"/>
      <c r="DL75" s="364"/>
      <c r="DM75" s="364"/>
      <c r="DN75" s="528"/>
      <c r="DT75" s="138">
        <f>IF(AQ75="","",IF(AQ75&gt;AT75,1,0))</f>
      </c>
      <c r="DU75" s="138">
        <f>IF(AT75="","",IF(AT75&gt;AQ75,1,0))</f>
      </c>
      <c r="DV75" s="138">
        <f>IF(BB75="","",IF(BB75&gt;BE75,1,0))</f>
      </c>
      <c r="DW75" s="138">
        <f>IF(BB75="","",IF(BE75&gt;BB75,1,0))</f>
      </c>
    </row>
    <row r="76" spans="1:127" ht="12" customHeight="1" hidden="1">
      <c r="A76" s="439"/>
      <c r="B76" s="206"/>
      <c r="C76" s="206"/>
      <c r="D76" s="441"/>
      <c r="E76" s="442"/>
      <c r="F76" s="442"/>
      <c r="G76" s="442"/>
      <c r="H76" s="442"/>
      <c r="I76" s="445"/>
      <c r="J76" s="445"/>
      <c r="K76" s="445"/>
      <c r="L76" s="445"/>
      <c r="M76" s="445"/>
      <c r="N76" s="445"/>
      <c r="O76" s="445"/>
      <c r="P76" s="445"/>
      <c r="Q76" s="446"/>
      <c r="R76" s="173"/>
      <c r="S76" s="235"/>
      <c r="T76" s="450"/>
      <c r="U76" s="436">
        <f>IF(AI71="","",AI71)</f>
        <v>8</v>
      </c>
      <c r="V76" s="436"/>
      <c r="W76" s="164" t="str">
        <f>IF(U76="","","-")</f>
        <v>-</v>
      </c>
      <c r="X76" s="436">
        <f>IF(AF71="","",AF71)</f>
        <v>21</v>
      </c>
      <c r="Y76" s="436"/>
      <c r="Z76" s="450"/>
      <c r="AA76" s="235"/>
      <c r="AB76" s="174"/>
      <c r="AC76" s="173"/>
      <c r="AD76" s="174"/>
      <c r="AE76" s="174"/>
      <c r="AF76" s="174"/>
      <c r="AG76" s="174"/>
      <c r="AH76" s="174"/>
      <c r="AI76" s="174"/>
      <c r="AJ76" s="174"/>
      <c r="AK76" s="174"/>
      <c r="AL76" s="197"/>
      <c r="AM76" s="183"/>
      <c r="AN76" s="182"/>
      <c r="AO76" s="235"/>
      <c r="AP76" s="450"/>
      <c r="AQ76" s="460">
        <v>15</v>
      </c>
      <c r="AR76" s="460"/>
      <c r="AS76" s="164" t="str">
        <f>IF(AQ76="","","-")</f>
        <v>-</v>
      </c>
      <c r="AT76" s="460">
        <v>21</v>
      </c>
      <c r="AU76" s="460"/>
      <c r="AV76" s="450"/>
      <c r="AW76" s="235"/>
      <c r="AX76" s="179"/>
      <c r="AY76" s="182"/>
      <c r="AZ76" s="235"/>
      <c r="BA76" s="450"/>
      <c r="BB76" s="460">
        <v>14</v>
      </c>
      <c r="BC76" s="460"/>
      <c r="BD76" s="164" t="str">
        <f>IF(BB76="","","-")</f>
        <v>-</v>
      </c>
      <c r="BE76" s="460">
        <v>21</v>
      </c>
      <c r="BF76" s="460"/>
      <c r="BG76" s="450"/>
      <c r="BH76" s="235"/>
      <c r="BI76" s="179"/>
      <c r="BJ76" s="182"/>
      <c r="BK76" s="197"/>
      <c r="BL76" s="197"/>
      <c r="BM76" s="197"/>
      <c r="BN76" s="182"/>
      <c r="BO76" s="197"/>
      <c r="BP76" s="197"/>
      <c r="BQ76" s="197"/>
      <c r="BR76" s="182"/>
      <c r="BS76" s="197"/>
      <c r="BT76" s="197"/>
      <c r="BU76" s="183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530"/>
      <c r="CJ76" s="531"/>
      <c r="CK76" s="531"/>
      <c r="CL76" s="532"/>
      <c r="CM76" s="530"/>
      <c r="CN76" s="531"/>
      <c r="CO76" s="531"/>
      <c r="CP76" s="531"/>
      <c r="CQ76" s="533"/>
      <c r="CR76" s="531"/>
      <c r="CS76" s="531"/>
      <c r="CT76" s="534"/>
      <c r="CU76" s="500"/>
      <c r="CV76" s="500"/>
      <c r="CW76" s="500"/>
      <c r="CX76" s="500"/>
      <c r="CY76" s="500"/>
      <c r="CZ76" s="500"/>
      <c r="DA76" s="500"/>
      <c r="DB76" s="500"/>
      <c r="DC76" s="500"/>
      <c r="DG76" s="530"/>
      <c r="DH76" s="535"/>
      <c r="DI76" s="535"/>
      <c r="DJ76" s="532"/>
      <c r="DK76" s="530"/>
      <c r="DL76" s="535"/>
      <c r="DM76" s="535"/>
      <c r="DN76" s="532"/>
      <c r="DT76" s="138">
        <f>IF(AQ76="","",IF(AQ76&gt;AT76,1,0))</f>
        <v>0</v>
      </c>
      <c r="DU76" s="138">
        <f>IF(AT76="","",IF(AT76&gt;AQ76,1,0))</f>
        <v>1</v>
      </c>
      <c r="DV76" s="138">
        <f>IF(BB76="","",IF(BB76&gt;BE76,1,0))</f>
        <v>0</v>
      </c>
      <c r="DW76" s="138">
        <f>IF(BB76="","",IF(BE76&gt;BB76,1,0))</f>
        <v>1</v>
      </c>
    </row>
    <row r="77" spans="1:118" ht="12" customHeight="1" hidden="1">
      <c r="A77" s="439" t="e">
        <f>'[1]組合せ'!#REF!</f>
        <v>#REF!</v>
      </c>
      <c r="B77" s="206"/>
      <c r="C77" s="206"/>
      <c r="D77" s="354" t="e">
        <f>VLOOKUP(A77,'[1]参加者名簿'!$A$86:$B$145,2)</f>
        <v>#REF!</v>
      </c>
      <c r="E77" s="355"/>
      <c r="F77" s="355"/>
      <c r="G77" s="355"/>
      <c r="H77" s="355"/>
      <c r="I77" s="358" t="e">
        <f>VLOOKUP($A77,'[1]参加者名簿'!$A$86:$D$145,4)</f>
        <v>#REF!</v>
      </c>
      <c r="J77" s="359"/>
      <c r="K77" s="359"/>
      <c r="L77" s="359"/>
      <c r="M77" s="359"/>
      <c r="N77" s="359"/>
      <c r="O77" s="359"/>
      <c r="P77" s="359"/>
      <c r="Q77" s="360"/>
      <c r="R77" s="458">
        <f>IF(AN67="","",AN67)</f>
      </c>
      <c r="S77" s="451"/>
      <c r="T77" s="451"/>
      <c r="U77" s="457" t="str">
        <f>IF(AQ67="○","●",IF(AQ67="●","○",""))</f>
        <v>●</v>
      </c>
      <c r="V77" s="457"/>
      <c r="W77" s="457"/>
      <c r="X77" s="457"/>
      <c r="Y77" s="457"/>
      <c r="Z77" s="451">
        <f>IF(AV67="","",AV67)</f>
      </c>
      <c r="AA77" s="451"/>
      <c r="AB77" s="452"/>
      <c r="AC77" s="458">
        <f>IF(AN72="","",AN72)</f>
      </c>
      <c r="AD77" s="451"/>
      <c r="AE77" s="451"/>
      <c r="AF77" s="457" t="str">
        <f>IF(AQ72="○","●",IF(AQ72="●","○",""))</f>
        <v>○</v>
      </c>
      <c r="AG77" s="457"/>
      <c r="AH77" s="457"/>
      <c r="AI77" s="457"/>
      <c r="AJ77" s="457"/>
      <c r="AK77" s="451">
        <f>IF(AV72="","",AV72)</f>
      </c>
      <c r="AL77" s="451"/>
      <c r="AM77" s="452"/>
      <c r="AN77" s="188"/>
      <c r="AO77" s="189"/>
      <c r="AP77" s="189"/>
      <c r="AQ77" s="189"/>
      <c r="AR77" s="189"/>
      <c r="AS77" s="189"/>
      <c r="AT77" s="189"/>
      <c r="AU77" s="189"/>
      <c r="AV77" s="189"/>
      <c r="AW77" s="189"/>
      <c r="AX77" s="198"/>
      <c r="AY77" s="458"/>
      <c r="AZ77" s="451"/>
      <c r="BA77" s="451"/>
      <c r="BB77" s="457" t="str">
        <f>IF(AZ79="","",IF(AZ79&gt;BH79,"○","●"))</f>
        <v>○</v>
      </c>
      <c r="BC77" s="457"/>
      <c r="BD77" s="457"/>
      <c r="BE77" s="457"/>
      <c r="BF77" s="457"/>
      <c r="BG77" s="451"/>
      <c r="BH77" s="451"/>
      <c r="BI77" s="452"/>
      <c r="BJ77" s="184"/>
      <c r="BK77" s="152"/>
      <c r="BL77" s="152"/>
      <c r="BM77" s="152"/>
      <c r="BN77" s="184"/>
      <c r="BO77" s="152"/>
      <c r="BP77" s="152"/>
      <c r="BQ77" s="152"/>
      <c r="BR77" s="184"/>
      <c r="BS77" s="152"/>
      <c r="BT77" s="152"/>
      <c r="BU77" s="181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520"/>
      <c r="CJ77" s="500"/>
      <c r="CK77" s="500"/>
      <c r="CL77" s="521"/>
      <c r="CM77" s="520"/>
      <c r="CN77" s="500"/>
      <c r="CO77" s="500"/>
      <c r="CP77" s="500"/>
      <c r="CQ77" s="522"/>
      <c r="CR77" s="500"/>
      <c r="CS77" s="500"/>
      <c r="CT77" s="523"/>
      <c r="CU77" s="500"/>
      <c r="CV77" s="500"/>
      <c r="CW77" s="500"/>
      <c r="CX77" s="500"/>
      <c r="CY77" s="500"/>
      <c r="CZ77" s="500"/>
      <c r="DA77" s="500"/>
      <c r="DB77" s="500"/>
      <c r="DC77" s="500"/>
      <c r="DG77" s="520"/>
      <c r="DH77" s="536"/>
      <c r="DI77" s="536"/>
      <c r="DJ77" s="521"/>
      <c r="DK77" s="520"/>
      <c r="DL77" s="536"/>
      <c r="DM77" s="536"/>
      <c r="DN77" s="521"/>
    </row>
    <row r="78" spans="1:118" ht="12" customHeight="1" hidden="1">
      <c r="A78" s="439"/>
      <c r="B78" s="455"/>
      <c r="C78" s="456"/>
      <c r="D78" s="356"/>
      <c r="E78" s="357"/>
      <c r="F78" s="357"/>
      <c r="G78" s="357"/>
      <c r="H78" s="357"/>
      <c r="I78" s="361"/>
      <c r="J78" s="361"/>
      <c r="K78" s="361"/>
      <c r="L78" s="361"/>
      <c r="M78" s="361"/>
      <c r="N78" s="361"/>
      <c r="O78" s="361"/>
      <c r="P78" s="361"/>
      <c r="Q78" s="362"/>
      <c r="R78" s="459"/>
      <c r="S78" s="453"/>
      <c r="T78" s="453"/>
      <c r="U78" s="430"/>
      <c r="V78" s="430"/>
      <c r="W78" s="430"/>
      <c r="X78" s="430"/>
      <c r="Y78" s="430"/>
      <c r="Z78" s="453"/>
      <c r="AA78" s="453"/>
      <c r="AB78" s="454"/>
      <c r="AC78" s="459"/>
      <c r="AD78" s="453"/>
      <c r="AE78" s="453"/>
      <c r="AF78" s="430"/>
      <c r="AG78" s="430"/>
      <c r="AH78" s="430"/>
      <c r="AI78" s="430"/>
      <c r="AJ78" s="430"/>
      <c r="AK78" s="453"/>
      <c r="AL78" s="453"/>
      <c r="AM78" s="454"/>
      <c r="AN78" s="184"/>
      <c r="AO78" s="152"/>
      <c r="AP78" s="152"/>
      <c r="AQ78" s="152"/>
      <c r="AR78" s="152"/>
      <c r="AS78" s="152"/>
      <c r="AT78" s="152"/>
      <c r="AU78" s="152"/>
      <c r="AV78" s="152"/>
      <c r="AW78" s="152"/>
      <c r="AX78" s="181"/>
      <c r="AY78" s="459"/>
      <c r="AZ78" s="453"/>
      <c r="BA78" s="453"/>
      <c r="BB78" s="430"/>
      <c r="BC78" s="430"/>
      <c r="BD78" s="430"/>
      <c r="BE78" s="430"/>
      <c r="BF78" s="430"/>
      <c r="BG78" s="453"/>
      <c r="BH78" s="453"/>
      <c r="BI78" s="454"/>
      <c r="BJ78" s="184"/>
      <c r="BK78" s="449">
        <f>COUNTIF($R77:$BI78,"○")</f>
        <v>2</v>
      </c>
      <c r="BL78" s="449"/>
      <c r="BM78" s="194"/>
      <c r="BN78" s="184"/>
      <c r="BO78" s="449">
        <f>COUNTIF($R77:$BI78,"●")</f>
        <v>1</v>
      </c>
      <c r="BP78" s="449"/>
      <c r="BQ78" s="194"/>
      <c r="BR78" s="193"/>
      <c r="BS78" s="449">
        <f>RANK(BK78,BJ67:BN86,0)</f>
        <v>2</v>
      </c>
      <c r="BT78" s="449"/>
      <c r="BU78" s="158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520"/>
      <c r="CJ78" s="524">
        <f>RANK(DH78,DG67:DJ86,0)</f>
        <v>2</v>
      </c>
      <c r="CK78" s="524"/>
      <c r="CL78" s="521"/>
      <c r="CM78" s="520"/>
      <c r="CN78" s="524">
        <f>RANK(DK78,DK67:DN86,0)</f>
        <v>2</v>
      </c>
      <c r="CO78" s="524"/>
      <c r="CP78" s="500"/>
      <c r="CQ78" s="522"/>
      <c r="CR78" s="525">
        <v>3</v>
      </c>
      <c r="CS78" s="525"/>
      <c r="CT78" s="523"/>
      <c r="CU78" s="500"/>
      <c r="CV78" s="500"/>
      <c r="CW78" s="500"/>
      <c r="CX78" s="500"/>
      <c r="CY78" s="500"/>
      <c r="CZ78" s="500"/>
      <c r="DA78" s="500"/>
      <c r="DB78" s="500"/>
      <c r="DC78" s="500"/>
      <c r="DG78" s="520"/>
      <c r="DH78" s="526">
        <f>S79+AD79+AO79+AZ79-AA79-AL79-AW79-BH79</f>
        <v>2</v>
      </c>
      <c r="DI78" s="526"/>
      <c r="DJ78" s="521"/>
      <c r="DK78" s="527">
        <f>SUM(U79:V81)+SUM(AF79:AG81)+SUM(AQ79:AR81)+SUM(BB79:BC81)-SUM(X79:Y81)-SUM(AI79:AJ81)-SUM(AT79:AU81)-SUM(BE79:BF81)</f>
        <v>3</v>
      </c>
      <c r="DL78" s="364"/>
      <c r="DM78" s="364"/>
      <c r="DN78" s="528"/>
    </row>
    <row r="79" spans="1:127" ht="12" customHeight="1" hidden="1">
      <c r="A79" s="439"/>
      <c r="B79" s="455"/>
      <c r="C79" s="456"/>
      <c r="D79" s="169"/>
      <c r="E79" s="163"/>
      <c r="F79" s="163"/>
      <c r="G79" s="163"/>
      <c r="H79" s="163"/>
      <c r="I79" s="207"/>
      <c r="J79" s="208"/>
      <c r="K79" s="208"/>
      <c r="L79" s="208"/>
      <c r="M79" s="208"/>
      <c r="N79" s="208"/>
      <c r="O79" s="208"/>
      <c r="P79" s="208"/>
      <c r="Q79" s="209"/>
      <c r="R79" s="168"/>
      <c r="S79" s="436">
        <f>IF(AW69="","",AW69)</f>
        <v>0</v>
      </c>
      <c r="T79" s="449" t="str">
        <f>IF(U79="","","(")</f>
        <v>(</v>
      </c>
      <c r="U79" s="436">
        <f>IF(AT69="","",AT69)</f>
        <v>5</v>
      </c>
      <c r="V79" s="436"/>
      <c r="W79" s="164" t="str">
        <f>IF(U79="","","-")</f>
        <v>-</v>
      </c>
      <c r="X79" s="436">
        <f>IF(AQ69="","",AQ69)</f>
        <v>21</v>
      </c>
      <c r="Y79" s="436"/>
      <c r="Z79" s="449" t="str">
        <f>IF(U79="","",")")</f>
        <v>)</v>
      </c>
      <c r="AA79" s="436">
        <f>IF(AO69="","",AO69)</f>
        <v>2</v>
      </c>
      <c r="AB79" s="164"/>
      <c r="AC79" s="168"/>
      <c r="AD79" s="436">
        <f>IF(AW74="","",AW74)</f>
        <v>2</v>
      </c>
      <c r="AE79" s="449" t="str">
        <f>IF(AF79="","","(")</f>
        <v>(</v>
      </c>
      <c r="AF79" s="436">
        <f>IF(AT74="","",AT74)</f>
        <v>21</v>
      </c>
      <c r="AG79" s="436"/>
      <c r="AH79" s="164" t="str">
        <f>IF(AF79="","","-")</f>
        <v>-</v>
      </c>
      <c r="AI79" s="436">
        <f>IF(AQ74="","",AQ74)</f>
        <v>12</v>
      </c>
      <c r="AJ79" s="436"/>
      <c r="AK79" s="449" t="str">
        <f>IF(AF79="","",")")</f>
        <v>)</v>
      </c>
      <c r="AL79" s="436">
        <f>IF(AO74="","",AO74)</f>
        <v>0</v>
      </c>
      <c r="AM79" s="164"/>
      <c r="AN79" s="184"/>
      <c r="AO79" s="152"/>
      <c r="AP79" s="152"/>
      <c r="AQ79" s="152"/>
      <c r="AR79" s="152"/>
      <c r="AS79" s="152"/>
      <c r="AT79" s="152"/>
      <c r="AU79" s="152"/>
      <c r="AV79" s="152"/>
      <c r="AW79" s="152"/>
      <c r="AX79" s="181"/>
      <c r="AY79" s="168"/>
      <c r="AZ79" s="436">
        <f>IF(BB79="","",SUM(DV79:DV81))</f>
        <v>2</v>
      </c>
      <c r="BA79" s="449" t="str">
        <f>IF(BB79="","","(")</f>
        <v>(</v>
      </c>
      <c r="BB79" s="460">
        <v>21</v>
      </c>
      <c r="BC79" s="460"/>
      <c r="BD79" s="164" t="str">
        <f>IF(BB79="","","-")</f>
        <v>-</v>
      </c>
      <c r="BE79" s="460">
        <v>4</v>
      </c>
      <c r="BF79" s="460"/>
      <c r="BG79" s="449" t="str">
        <f>IF(BB79="","",")")</f>
        <v>)</v>
      </c>
      <c r="BH79" s="436">
        <f>IF(BB79="","",SUM(DW79:DW81))</f>
        <v>0</v>
      </c>
      <c r="BI79" s="158"/>
      <c r="BJ79" s="184"/>
      <c r="BK79" s="449"/>
      <c r="BL79" s="449"/>
      <c r="BM79" s="194"/>
      <c r="BN79" s="184"/>
      <c r="BO79" s="449"/>
      <c r="BP79" s="449"/>
      <c r="BQ79" s="194"/>
      <c r="BR79" s="193"/>
      <c r="BS79" s="449"/>
      <c r="BT79" s="449"/>
      <c r="BU79" s="202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520"/>
      <c r="CJ79" s="524"/>
      <c r="CK79" s="524"/>
      <c r="CL79" s="521"/>
      <c r="CM79" s="520"/>
      <c r="CN79" s="524"/>
      <c r="CO79" s="524"/>
      <c r="CP79" s="500"/>
      <c r="CQ79" s="522"/>
      <c r="CR79" s="525"/>
      <c r="CS79" s="525"/>
      <c r="CT79" s="523"/>
      <c r="CU79" s="500"/>
      <c r="CV79" s="500"/>
      <c r="CW79" s="500"/>
      <c r="CX79" s="500"/>
      <c r="CY79" s="500"/>
      <c r="CZ79" s="500"/>
      <c r="DA79" s="500"/>
      <c r="DB79" s="500"/>
      <c r="DC79" s="500"/>
      <c r="DG79" s="520"/>
      <c r="DH79" s="526"/>
      <c r="DI79" s="526"/>
      <c r="DJ79" s="521"/>
      <c r="DK79" s="529"/>
      <c r="DL79" s="364"/>
      <c r="DM79" s="364"/>
      <c r="DN79" s="528"/>
      <c r="DV79" s="138">
        <f>IF(BB79="","",IF(BB79&gt;BE79,1,0))</f>
        <v>1</v>
      </c>
      <c r="DW79" s="138">
        <f>IF(BB79="","",IF(BE79&gt;BB79,1,0))</f>
        <v>0</v>
      </c>
    </row>
    <row r="80" spans="1:127" ht="12" customHeight="1" hidden="1">
      <c r="A80" s="439" t="e">
        <f>'[1]組合せ'!#REF!</f>
        <v>#REF!</v>
      </c>
      <c r="B80" s="455"/>
      <c r="C80" s="456"/>
      <c r="D80" s="311" t="e">
        <f>VLOOKUP(A80,'[1]参加者名簿'!$A$86:$B$145,2)</f>
        <v>#REF!</v>
      </c>
      <c r="E80" s="440"/>
      <c r="F80" s="440"/>
      <c r="G80" s="440"/>
      <c r="H80" s="440"/>
      <c r="I80" s="253" t="e">
        <f>VLOOKUP($A80,'[1]参加者名簿'!$A$86:$D$145,4)</f>
        <v>#REF!</v>
      </c>
      <c r="J80" s="443"/>
      <c r="K80" s="443"/>
      <c r="L80" s="443"/>
      <c r="M80" s="443"/>
      <c r="N80" s="443"/>
      <c r="O80" s="443"/>
      <c r="P80" s="443"/>
      <c r="Q80" s="444"/>
      <c r="R80" s="168"/>
      <c r="S80" s="310"/>
      <c r="T80" s="449"/>
      <c r="U80" s="436">
        <f>IF(AT70="","",AT70)</f>
      </c>
      <c r="V80" s="436"/>
      <c r="W80" s="164">
        <f>IF(U80="","","-")</f>
      </c>
      <c r="X80" s="436">
        <f>IF(AQ70="","",AQ70)</f>
      </c>
      <c r="Y80" s="436"/>
      <c r="Z80" s="449"/>
      <c r="AA80" s="310"/>
      <c r="AB80" s="164"/>
      <c r="AC80" s="168"/>
      <c r="AD80" s="310"/>
      <c r="AE80" s="449"/>
      <c r="AF80" s="436">
        <f>IF(AT75="","",AT75)</f>
      </c>
      <c r="AG80" s="436"/>
      <c r="AH80" s="164">
        <f>IF(AF80="","","-")</f>
      </c>
      <c r="AI80" s="436">
        <f>IF(AQ75="","",AQ75)</f>
      </c>
      <c r="AJ80" s="436"/>
      <c r="AK80" s="449"/>
      <c r="AL80" s="310"/>
      <c r="AM80" s="164"/>
      <c r="AN80" s="184"/>
      <c r="AO80" s="152"/>
      <c r="AP80" s="152"/>
      <c r="AQ80" s="152"/>
      <c r="AR80" s="152"/>
      <c r="AS80" s="152"/>
      <c r="AT80" s="152"/>
      <c r="AU80" s="152"/>
      <c r="AV80" s="152"/>
      <c r="AW80" s="152"/>
      <c r="AX80" s="181"/>
      <c r="AY80" s="184"/>
      <c r="AZ80" s="310"/>
      <c r="BA80" s="449"/>
      <c r="BB80" s="460"/>
      <c r="BC80" s="460"/>
      <c r="BD80" s="164">
        <f>IF(BB80="","","-")</f>
      </c>
      <c r="BE80" s="460"/>
      <c r="BF80" s="460"/>
      <c r="BG80" s="449"/>
      <c r="BH80" s="310"/>
      <c r="BI80" s="180"/>
      <c r="BJ80" s="184"/>
      <c r="BK80" s="449"/>
      <c r="BL80" s="449"/>
      <c r="BM80" s="194"/>
      <c r="BN80" s="184"/>
      <c r="BO80" s="449"/>
      <c r="BP80" s="449"/>
      <c r="BQ80" s="194"/>
      <c r="BR80" s="193"/>
      <c r="BS80" s="449"/>
      <c r="BT80" s="449"/>
      <c r="BU80" s="202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520"/>
      <c r="CJ80" s="524"/>
      <c r="CK80" s="524"/>
      <c r="CL80" s="521"/>
      <c r="CM80" s="520"/>
      <c r="CN80" s="524"/>
      <c r="CO80" s="524"/>
      <c r="CP80" s="500"/>
      <c r="CQ80" s="522"/>
      <c r="CR80" s="525"/>
      <c r="CS80" s="525"/>
      <c r="CT80" s="523"/>
      <c r="CU80" s="500"/>
      <c r="CV80" s="500"/>
      <c r="CW80" s="500"/>
      <c r="CX80" s="500"/>
      <c r="CY80" s="500"/>
      <c r="CZ80" s="500"/>
      <c r="DA80" s="500"/>
      <c r="DB80" s="500"/>
      <c r="DC80" s="500"/>
      <c r="DG80" s="520"/>
      <c r="DH80" s="526"/>
      <c r="DI80" s="526"/>
      <c r="DJ80" s="521"/>
      <c r="DK80" s="529"/>
      <c r="DL80" s="364"/>
      <c r="DM80" s="364"/>
      <c r="DN80" s="528"/>
      <c r="DV80" s="138">
        <f>IF(BB80="","",IF(BB80&gt;BE80,1,0))</f>
      </c>
      <c r="DW80" s="138">
        <f>IF(BB80="","",IF(BE80&gt;BB80,1,0))</f>
      </c>
    </row>
    <row r="81" spans="1:127" ht="12" customHeight="1" hidden="1">
      <c r="A81" s="439"/>
      <c r="B81" s="206"/>
      <c r="C81" s="206"/>
      <c r="D81" s="441"/>
      <c r="E81" s="442"/>
      <c r="F81" s="442"/>
      <c r="G81" s="442"/>
      <c r="H81" s="442"/>
      <c r="I81" s="445"/>
      <c r="J81" s="445"/>
      <c r="K81" s="445"/>
      <c r="L81" s="445"/>
      <c r="M81" s="445"/>
      <c r="N81" s="445"/>
      <c r="O81" s="445"/>
      <c r="P81" s="445"/>
      <c r="Q81" s="446"/>
      <c r="R81" s="173"/>
      <c r="S81" s="235"/>
      <c r="T81" s="450"/>
      <c r="U81" s="235">
        <f>IF(AT71="","",AT71)</f>
        <v>6</v>
      </c>
      <c r="V81" s="235"/>
      <c r="W81" s="174" t="str">
        <f>IF(U81="","","-")</f>
        <v>-</v>
      </c>
      <c r="X81" s="235">
        <f>IF(AQ71="","",AQ71)</f>
        <v>21</v>
      </c>
      <c r="Y81" s="235"/>
      <c r="Z81" s="450"/>
      <c r="AA81" s="235"/>
      <c r="AB81" s="174"/>
      <c r="AC81" s="173"/>
      <c r="AD81" s="235"/>
      <c r="AE81" s="450"/>
      <c r="AF81" s="436">
        <f>IF(AT76="","",AT76)</f>
        <v>21</v>
      </c>
      <c r="AG81" s="436"/>
      <c r="AH81" s="164" t="str">
        <f>IF(AF81="","","-")</f>
        <v>-</v>
      </c>
      <c r="AI81" s="436">
        <f>IF(AQ76="","",AQ76)</f>
        <v>15</v>
      </c>
      <c r="AJ81" s="436"/>
      <c r="AK81" s="450"/>
      <c r="AL81" s="235"/>
      <c r="AM81" s="174"/>
      <c r="AN81" s="182"/>
      <c r="AO81" s="197"/>
      <c r="AP81" s="197"/>
      <c r="AQ81" s="197"/>
      <c r="AR81" s="197"/>
      <c r="AS81" s="197"/>
      <c r="AT81" s="197"/>
      <c r="AU81" s="197"/>
      <c r="AV81" s="197"/>
      <c r="AW81" s="197"/>
      <c r="AX81" s="183"/>
      <c r="AY81" s="182"/>
      <c r="AZ81" s="235"/>
      <c r="BA81" s="450"/>
      <c r="BB81" s="460">
        <v>21</v>
      </c>
      <c r="BC81" s="460"/>
      <c r="BD81" s="164" t="str">
        <f>IF(BB81="","","-")</f>
        <v>-</v>
      </c>
      <c r="BE81" s="460">
        <v>19</v>
      </c>
      <c r="BF81" s="460"/>
      <c r="BG81" s="450"/>
      <c r="BH81" s="235"/>
      <c r="BI81" s="179"/>
      <c r="BJ81" s="182"/>
      <c r="BK81" s="197"/>
      <c r="BL81" s="197"/>
      <c r="BM81" s="197"/>
      <c r="BN81" s="182"/>
      <c r="BO81" s="197"/>
      <c r="BP81" s="197"/>
      <c r="BQ81" s="197"/>
      <c r="BR81" s="182"/>
      <c r="BS81" s="197"/>
      <c r="BT81" s="197"/>
      <c r="BU81" s="183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530"/>
      <c r="CJ81" s="531"/>
      <c r="CK81" s="531"/>
      <c r="CL81" s="532"/>
      <c r="CM81" s="530"/>
      <c r="CN81" s="531"/>
      <c r="CO81" s="531"/>
      <c r="CP81" s="531"/>
      <c r="CQ81" s="533"/>
      <c r="CR81" s="531"/>
      <c r="CS81" s="531"/>
      <c r="CT81" s="534"/>
      <c r="CU81" s="500"/>
      <c r="CV81" s="500"/>
      <c r="CW81" s="500"/>
      <c r="CX81" s="500"/>
      <c r="CY81" s="500"/>
      <c r="CZ81" s="500"/>
      <c r="DA81" s="500"/>
      <c r="DB81" s="500"/>
      <c r="DC81" s="500"/>
      <c r="DG81" s="530"/>
      <c r="DH81" s="531"/>
      <c r="DI81" s="531"/>
      <c r="DJ81" s="532"/>
      <c r="DK81" s="530"/>
      <c r="DL81" s="531"/>
      <c r="DM81" s="531"/>
      <c r="DN81" s="532"/>
      <c r="DV81" s="138">
        <f>IF(BB81="","",IF(BB81&gt;BE81,1,0))</f>
        <v>1</v>
      </c>
      <c r="DW81" s="138">
        <f>IF(BB81="","",IF(BE81&gt;BB81,1,0))</f>
        <v>0</v>
      </c>
    </row>
    <row r="82" spans="1:118" ht="12" customHeight="1" hidden="1">
      <c r="A82" s="439" t="e">
        <f>'[1]組合せ'!#REF!</f>
        <v>#REF!</v>
      </c>
      <c r="B82" s="206"/>
      <c r="C82" s="206"/>
      <c r="D82" s="354" t="e">
        <f>VLOOKUP(A82,'[1]参加者名簿'!$A$86:$B$145,2)</f>
        <v>#REF!</v>
      </c>
      <c r="E82" s="355"/>
      <c r="F82" s="355"/>
      <c r="G82" s="355"/>
      <c r="H82" s="355"/>
      <c r="I82" s="358" t="e">
        <f>VLOOKUP($A82,'[1]参加者名簿'!$A$86:$D$145,4)</f>
        <v>#REF!</v>
      </c>
      <c r="J82" s="359"/>
      <c r="K82" s="359"/>
      <c r="L82" s="359"/>
      <c r="M82" s="359"/>
      <c r="N82" s="359"/>
      <c r="O82" s="359"/>
      <c r="P82" s="359"/>
      <c r="Q82" s="360"/>
      <c r="R82" s="458">
        <f>IF(AY67="","",AY67)</f>
      </c>
      <c r="S82" s="451"/>
      <c r="T82" s="451"/>
      <c r="U82" s="457" t="str">
        <f>IF(BB67="○","●",IF(BB67="●","○",""))</f>
        <v>●</v>
      </c>
      <c r="V82" s="457"/>
      <c r="W82" s="457"/>
      <c r="X82" s="457"/>
      <c r="Y82" s="457"/>
      <c r="Z82" s="451">
        <f>IF(BG67="","",BG67)</f>
      </c>
      <c r="AA82" s="451"/>
      <c r="AB82" s="452"/>
      <c r="AC82" s="458">
        <f>IF(AY72="","",AY72)</f>
      </c>
      <c r="AD82" s="451"/>
      <c r="AE82" s="451"/>
      <c r="AF82" s="457" t="str">
        <f>IF(BB72="○","●",IF(BB72="●","○",""))</f>
        <v>○</v>
      </c>
      <c r="AG82" s="457"/>
      <c r="AH82" s="457"/>
      <c r="AI82" s="457"/>
      <c r="AJ82" s="457"/>
      <c r="AK82" s="451">
        <f>IF(BG72="","",BG72)</f>
      </c>
      <c r="AL82" s="451"/>
      <c r="AM82" s="452"/>
      <c r="AN82" s="458">
        <f>IF(AY77="","",AY77)</f>
      </c>
      <c r="AO82" s="451"/>
      <c r="AP82" s="451"/>
      <c r="AQ82" s="457" t="str">
        <f>IF(BB77="○","●",IF(BB77="●","○",""))</f>
        <v>●</v>
      </c>
      <c r="AR82" s="457"/>
      <c r="AS82" s="457"/>
      <c r="AT82" s="457"/>
      <c r="AU82" s="457"/>
      <c r="AV82" s="451">
        <f>IF(BG77="","",BG77)</f>
      </c>
      <c r="AW82" s="451"/>
      <c r="AX82" s="452"/>
      <c r="AY82" s="165"/>
      <c r="AZ82" s="166"/>
      <c r="BA82" s="166"/>
      <c r="BB82" s="166"/>
      <c r="BC82" s="166"/>
      <c r="BD82" s="166"/>
      <c r="BE82" s="166"/>
      <c r="BF82" s="166"/>
      <c r="BG82" s="166"/>
      <c r="BH82" s="166"/>
      <c r="BI82" s="167"/>
      <c r="BJ82" s="184"/>
      <c r="BK82" s="152"/>
      <c r="BL82" s="152"/>
      <c r="BM82" s="152"/>
      <c r="BN82" s="184"/>
      <c r="BO82" s="152"/>
      <c r="BP82" s="152"/>
      <c r="BQ82" s="152"/>
      <c r="BR82" s="184"/>
      <c r="BS82" s="152"/>
      <c r="BT82" s="152"/>
      <c r="BU82" s="181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520"/>
      <c r="CJ82" s="500"/>
      <c r="CK82" s="500"/>
      <c r="CL82" s="521"/>
      <c r="CM82" s="520"/>
      <c r="CN82" s="500"/>
      <c r="CO82" s="500"/>
      <c r="CP82" s="500"/>
      <c r="CQ82" s="522"/>
      <c r="CR82" s="500"/>
      <c r="CS82" s="500"/>
      <c r="CT82" s="523"/>
      <c r="CU82" s="500"/>
      <c r="CV82" s="500"/>
      <c r="CW82" s="500"/>
      <c r="CX82" s="500"/>
      <c r="CY82" s="500"/>
      <c r="CZ82" s="500"/>
      <c r="DA82" s="500"/>
      <c r="DB82" s="542"/>
      <c r="DC82" s="542"/>
      <c r="DG82" s="520"/>
      <c r="DH82" s="536"/>
      <c r="DI82" s="536"/>
      <c r="DJ82" s="521"/>
      <c r="DK82" s="520"/>
      <c r="DL82" s="536"/>
      <c r="DM82" s="536"/>
      <c r="DN82" s="521"/>
    </row>
    <row r="83" spans="1:118" ht="12" customHeight="1" hidden="1">
      <c r="A83" s="439"/>
      <c r="B83" s="471" t="s">
        <v>171</v>
      </c>
      <c r="C83" s="456"/>
      <c r="D83" s="356"/>
      <c r="E83" s="357"/>
      <c r="F83" s="357"/>
      <c r="G83" s="357"/>
      <c r="H83" s="357"/>
      <c r="I83" s="361"/>
      <c r="J83" s="361"/>
      <c r="K83" s="361"/>
      <c r="L83" s="361"/>
      <c r="M83" s="361"/>
      <c r="N83" s="361"/>
      <c r="O83" s="361"/>
      <c r="P83" s="361"/>
      <c r="Q83" s="362"/>
      <c r="R83" s="459"/>
      <c r="S83" s="453"/>
      <c r="T83" s="453"/>
      <c r="U83" s="430"/>
      <c r="V83" s="430"/>
      <c r="W83" s="430"/>
      <c r="X83" s="430"/>
      <c r="Y83" s="430"/>
      <c r="Z83" s="453"/>
      <c r="AA83" s="453"/>
      <c r="AB83" s="454"/>
      <c r="AC83" s="459"/>
      <c r="AD83" s="453"/>
      <c r="AE83" s="453"/>
      <c r="AF83" s="430"/>
      <c r="AG83" s="430"/>
      <c r="AH83" s="430"/>
      <c r="AI83" s="430"/>
      <c r="AJ83" s="430"/>
      <c r="AK83" s="453"/>
      <c r="AL83" s="453"/>
      <c r="AM83" s="454"/>
      <c r="AN83" s="459"/>
      <c r="AO83" s="453"/>
      <c r="AP83" s="453"/>
      <c r="AQ83" s="430"/>
      <c r="AR83" s="430"/>
      <c r="AS83" s="430"/>
      <c r="AT83" s="430"/>
      <c r="AU83" s="430"/>
      <c r="AV83" s="453"/>
      <c r="AW83" s="453"/>
      <c r="AX83" s="454"/>
      <c r="AY83" s="168"/>
      <c r="AZ83" s="164"/>
      <c r="BA83" s="164"/>
      <c r="BB83" s="164"/>
      <c r="BC83" s="164"/>
      <c r="BD83" s="164"/>
      <c r="BE83" s="164"/>
      <c r="BF83" s="164"/>
      <c r="BG83" s="164"/>
      <c r="BH83" s="164"/>
      <c r="BI83" s="158"/>
      <c r="BJ83" s="184"/>
      <c r="BK83" s="449">
        <f>COUNTIF($R82:$BI83,"○")</f>
        <v>1</v>
      </c>
      <c r="BL83" s="449"/>
      <c r="BM83" s="194"/>
      <c r="BN83" s="184"/>
      <c r="BO83" s="449">
        <f>COUNTIF($R82:$BI83,"●")</f>
        <v>2</v>
      </c>
      <c r="BP83" s="449"/>
      <c r="BQ83" s="194"/>
      <c r="BR83" s="193"/>
      <c r="BS83" s="449">
        <f>RANK(BK83,BJ67:BN86,0)</f>
        <v>3</v>
      </c>
      <c r="BT83" s="449"/>
      <c r="BU83" s="158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520"/>
      <c r="CJ83" s="524">
        <f>RANK(DH83,DG67:DJ86,0)</f>
        <v>3</v>
      </c>
      <c r="CK83" s="524"/>
      <c r="CL83" s="521"/>
      <c r="CM83" s="520"/>
      <c r="CN83" s="524">
        <f>RANK(DK83,DK67:DN86,0)</f>
        <v>3</v>
      </c>
      <c r="CO83" s="524"/>
      <c r="CP83" s="500"/>
      <c r="CQ83" s="522"/>
      <c r="CR83" s="525">
        <v>3</v>
      </c>
      <c r="CS83" s="525"/>
      <c r="CT83" s="523"/>
      <c r="CU83" s="500"/>
      <c r="CV83" s="500"/>
      <c r="CW83" s="500"/>
      <c r="CX83" s="500"/>
      <c r="CY83" s="500"/>
      <c r="CZ83" s="500"/>
      <c r="DA83" s="500"/>
      <c r="DB83" s="542"/>
      <c r="DC83" s="542"/>
      <c r="DG83" s="520"/>
      <c r="DH83" s="526">
        <f>S84+AD84+AO84+AZ84-AA84-AL84-AW84-BH84</f>
        <v>-2</v>
      </c>
      <c r="DI83" s="526"/>
      <c r="DJ83" s="521"/>
      <c r="DK83" s="527">
        <f>SUM(U84:V86)+SUM(AF84:AG86)+SUM(AQ84:AR86)+SUM(BB84:BC86)-SUM(X84:Y86)-SUM(AI84:AJ86)-SUM(AT84:AU86)-SUM(BE84:BF86)</f>
        <v>-34</v>
      </c>
      <c r="DL83" s="364"/>
      <c r="DM83" s="364"/>
      <c r="DN83" s="528"/>
    </row>
    <row r="84" spans="1:118" ht="12" customHeight="1" hidden="1">
      <c r="A84" s="439"/>
      <c r="B84" s="455"/>
      <c r="C84" s="456"/>
      <c r="D84" s="169"/>
      <c r="E84" s="163"/>
      <c r="F84" s="163"/>
      <c r="G84" s="163"/>
      <c r="H84" s="163"/>
      <c r="I84" s="207"/>
      <c r="J84" s="208"/>
      <c r="K84" s="208"/>
      <c r="L84" s="208"/>
      <c r="M84" s="208"/>
      <c r="N84" s="208"/>
      <c r="O84" s="208"/>
      <c r="P84" s="208"/>
      <c r="Q84" s="209"/>
      <c r="R84" s="168"/>
      <c r="S84" s="436">
        <f>IF(BH69="","",BH69)</f>
        <v>0</v>
      </c>
      <c r="T84" s="449" t="str">
        <f>IF(U84="","","(")</f>
        <v>(</v>
      </c>
      <c r="U84" s="436">
        <f>IF(BE69="","",BE69)</f>
        <v>9</v>
      </c>
      <c r="V84" s="436"/>
      <c r="W84" s="164" t="str">
        <f>IF(U84="","","-")</f>
        <v>-</v>
      </c>
      <c r="X84" s="436">
        <f>IF(BB69="","",BB69)</f>
        <v>21</v>
      </c>
      <c r="Y84" s="436"/>
      <c r="Z84" s="449" t="str">
        <f>IF(U84="","",")")</f>
        <v>)</v>
      </c>
      <c r="AA84" s="436">
        <f>IF(AZ69="","",AZ69)</f>
        <v>2</v>
      </c>
      <c r="AB84" s="164"/>
      <c r="AC84" s="168"/>
      <c r="AD84" s="436">
        <f>IF(BH74="","",BH74)</f>
        <v>2</v>
      </c>
      <c r="AE84" s="449" t="str">
        <f>IF(AF84="","","(")</f>
        <v>(</v>
      </c>
      <c r="AF84" s="436">
        <f>IF(BE74="","",BE74)</f>
        <v>21</v>
      </c>
      <c r="AG84" s="436"/>
      <c r="AH84" s="164" t="str">
        <f>IF(AF84="","","-")</f>
        <v>-</v>
      </c>
      <c r="AI84" s="436">
        <f>IF(BB74="","",BB74)</f>
        <v>18</v>
      </c>
      <c r="AJ84" s="436"/>
      <c r="AK84" s="449" t="str">
        <f>IF(AF84="","",")")</f>
        <v>)</v>
      </c>
      <c r="AL84" s="436">
        <f>IF(AZ74="","",AZ74)</f>
        <v>0</v>
      </c>
      <c r="AM84" s="164"/>
      <c r="AN84" s="168"/>
      <c r="AO84" s="436">
        <f>IF(BH79="","",BH79)</f>
        <v>0</v>
      </c>
      <c r="AP84" s="449" t="str">
        <f>IF(AQ84="","","(")</f>
        <v>(</v>
      </c>
      <c r="AQ84" s="436">
        <f>IF(BE79="","",BE79)</f>
        <v>4</v>
      </c>
      <c r="AR84" s="436"/>
      <c r="AS84" s="164" t="str">
        <f>IF(AQ84="","","-")</f>
        <v>-</v>
      </c>
      <c r="AT84" s="436">
        <f>IF(BB79="","",BB79)</f>
        <v>21</v>
      </c>
      <c r="AU84" s="436"/>
      <c r="AV84" s="449" t="str">
        <f>IF(AQ84="","",")")</f>
        <v>)</v>
      </c>
      <c r="AW84" s="436">
        <f>IF(AZ79="","",AZ79)</f>
        <v>2</v>
      </c>
      <c r="AX84" s="164"/>
      <c r="AY84" s="168"/>
      <c r="AZ84" s="164"/>
      <c r="BA84" s="164"/>
      <c r="BB84" s="164"/>
      <c r="BC84" s="164"/>
      <c r="BD84" s="164"/>
      <c r="BE84" s="164"/>
      <c r="BF84" s="164"/>
      <c r="BG84" s="164"/>
      <c r="BH84" s="164"/>
      <c r="BI84" s="158"/>
      <c r="BJ84" s="184"/>
      <c r="BK84" s="449"/>
      <c r="BL84" s="449"/>
      <c r="BM84" s="194"/>
      <c r="BN84" s="184"/>
      <c r="BO84" s="449"/>
      <c r="BP84" s="449"/>
      <c r="BQ84" s="194"/>
      <c r="BR84" s="193"/>
      <c r="BS84" s="449"/>
      <c r="BT84" s="449"/>
      <c r="BU84" s="202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520"/>
      <c r="CJ84" s="524"/>
      <c r="CK84" s="524"/>
      <c r="CL84" s="521"/>
      <c r="CM84" s="520"/>
      <c r="CN84" s="524"/>
      <c r="CO84" s="524"/>
      <c r="CP84" s="500"/>
      <c r="CQ84" s="522"/>
      <c r="CR84" s="525"/>
      <c r="CS84" s="525"/>
      <c r="CT84" s="523"/>
      <c r="CU84" s="500"/>
      <c r="CV84" s="500"/>
      <c r="CW84" s="500"/>
      <c r="CX84" s="500"/>
      <c r="CY84" s="500"/>
      <c r="CZ84" s="500"/>
      <c r="DA84" s="500"/>
      <c r="DB84" s="542"/>
      <c r="DC84" s="542"/>
      <c r="DG84" s="520"/>
      <c r="DH84" s="526"/>
      <c r="DI84" s="526"/>
      <c r="DJ84" s="521"/>
      <c r="DK84" s="529"/>
      <c r="DL84" s="364"/>
      <c r="DM84" s="364"/>
      <c r="DN84" s="528"/>
    </row>
    <row r="85" spans="1:118" ht="12" customHeight="1" hidden="1">
      <c r="A85" s="439" t="e">
        <f>'[1]組合せ'!#REF!</f>
        <v>#REF!</v>
      </c>
      <c r="B85" s="455"/>
      <c r="C85" s="456"/>
      <c r="D85" s="311" t="e">
        <f>VLOOKUP(A85,'[1]参加者名簿'!$A$86:$B$145,2)</f>
        <v>#REF!</v>
      </c>
      <c r="E85" s="440"/>
      <c r="F85" s="440"/>
      <c r="G85" s="440"/>
      <c r="H85" s="440"/>
      <c r="I85" s="253" t="e">
        <f>VLOOKUP($A85,'[1]参加者名簿'!$A$86:$D$145,4)</f>
        <v>#REF!</v>
      </c>
      <c r="J85" s="443"/>
      <c r="K85" s="443"/>
      <c r="L85" s="443"/>
      <c r="M85" s="443"/>
      <c r="N85" s="443"/>
      <c r="O85" s="443"/>
      <c r="P85" s="443"/>
      <c r="Q85" s="444"/>
      <c r="R85" s="168"/>
      <c r="S85" s="310"/>
      <c r="T85" s="449"/>
      <c r="U85" s="436">
        <f>IF(BE70="","",BE70)</f>
      </c>
      <c r="V85" s="436"/>
      <c r="W85" s="164">
        <f>IF(U85="","","-")</f>
      </c>
      <c r="X85" s="436">
        <f>IF(BB70="","",BB70)</f>
      </c>
      <c r="Y85" s="436"/>
      <c r="Z85" s="449"/>
      <c r="AA85" s="310"/>
      <c r="AB85" s="164"/>
      <c r="AC85" s="168"/>
      <c r="AD85" s="310"/>
      <c r="AE85" s="449"/>
      <c r="AF85" s="436">
        <f>IF(BE75="","",BE75)</f>
      </c>
      <c r="AG85" s="436"/>
      <c r="AH85" s="164">
        <f>IF(AF85="","","-")</f>
      </c>
      <c r="AI85" s="436">
        <f>IF(BB75="","",BB75)</f>
      </c>
      <c r="AJ85" s="436"/>
      <c r="AK85" s="449"/>
      <c r="AL85" s="310"/>
      <c r="AM85" s="164"/>
      <c r="AN85" s="168"/>
      <c r="AO85" s="310"/>
      <c r="AP85" s="449"/>
      <c r="AQ85" s="436">
        <f>IF(BE80="","",BE80)</f>
      </c>
      <c r="AR85" s="436"/>
      <c r="AS85" s="164">
        <f>IF(AQ85="","","-")</f>
      </c>
      <c r="AT85" s="436">
        <f>IF(BB80="","",BB80)</f>
      </c>
      <c r="AU85" s="436"/>
      <c r="AV85" s="449"/>
      <c r="AW85" s="310"/>
      <c r="AX85" s="164"/>
      <c r="AY85" s="168"/>
      <c r="AZ85" s="164"/>
      <c r="BA85" s="164"/>
      <c r="BB85" s="164"/>
      <c r="BC85" s="164"/>
      <c r="BD85" s="164"/>
      <c r="BE85" s="164"/>
      <c r="BF85" s="164"/>
      <c r="BG85" s="164"/>
      <c r="BH85" s="164"/>
      <c r="BI85" s="158"/>
      <c r="BJ85" s="184"/>
      <c r="BK85" s="449"/>
      <c r="BL85" s="449"/>
      <c r="BM85" s="194"/>
      <c r="BN85" s="184"/>
      <c r="BO85" s="449"/>
      <c r="BP85" s="449"/>
      <c r="BQ85" s="194"/>
      <c r="BR85" s="193"/>
      <c r="BS85" s="449"/>
      <c r="BT85" s="449"/>
      <c r="BU85" s="202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520"/>
      <c r="CJ85" s="524"/>
      <c r="CK85" s="524"/>
      <c r="CL85" s="521"/>
      <c r="CM85" s="520"/>
      <c r="CN85" s="524"/>
      <c r="CO85" s="524"/>
      <c r="CP85" s="500"/>
      <c r="CQ85" s="522"/>
      <c r="CR85" s="525"/>
      <c r="CS85" s="525"/>
      <c r="CT85" s="523"/>
      <c r="CU85" s="542"/>
      <c r="CV85" s="542"/>
      <c r="CW85" s="542"/>
      <c r="CX85" s="542"/>
      <c r="CY85" s="542"/>
      <c r="CZ85" s="542"/>
      <c r="DA85" s="500"/>
      <c r="DB85" s="500"/>
      <c r="DG85" s="520"/>
      <c r="DH85" s="526"/>
      <c r="DI85" s="526"/>
      <c r="DJ85" s="521"/>
      <c r="DK85" s="529"/>
      <c r="DL85" s="364"/>
      <c r="DM85" s="364"/>
      <c r="DN85" s="528"/>
    </row>
    <row r="86" spans="1:118" ht="12" customHeight="1" hidden="1">
      <c r="A86" s="439"/>
      <c r="B86" s="206"/>
      <c r="C86" s="206"/>
      <c r="D86" s="441"/>
      <c r="E86" s="442"/>
      <c r="F86" s="442"/>
      <c r="G86" s="442"/>
      <c r="H86" s="442"/>
      <c r="I86" s="445"/>
      <c r="J86" s="445"/>
      <c r="K86" s="445"/>
      <c r="L86" s="445"/>
      <c r="M86" s="445"/>
      <c r="N86" s="445"/>
      <c r="O86" s="445"/>
      <c r="P86" s="445"/>
      <c r="Q86" s="446"/>
      <c r="R86" s="173"/>
      <c r="S86" s="235"/>
      <c r="T86" s="450"/>
      <c r="U86" s="235">
        <f>IF(BE71="","",BE71)</f>
        <v>8</v>
      </c>
      <c r="V86" s="235"/>
      <c r="W86" s="174" t="str">
        <f>IF(U86="","","-")</f>
        <v>-</v>
      </c>
      <c r="X86" s="235">
        <f>IF(BB71="","",BB71)</f>
        <v>21</v>
      </c>
      <c r="Y86" s="235"/>
      <c r="Z86" s="450"/>
      <c r="AA86" s="235"/>
      <c r="AB86" s="174"/>
      <c r="AC86" s="173"/>
      <c r="AD86" s="235"/>
      <c r="AE86" s="450"/>
      <c r="AF86" s="235">
        <f>IF(BE76="","",BE76)</f>
        <v>21</v>
      </c>
      <c r="AG86" s="235"/>
      <c r="AH86" s="174" t="str">
        <f>IF(AF86="","","-")</f>
        <v>-</v>
      </c>
      <c r="AI86" s="235">
        <f>IF(BB76="","",BB76)</f>
        <v>14</v>
      </c>
      <c r="AJ86" s="235"/>
      <c r="AK86" s="450"/>
      <c r="AL86" s="235"/>
      <c r="AM86" s="174"/>
      <c r="AN86" s="173"/>
      <c r="AO86" s="235"/>
      <c r="AP86" s="450"/>
      <c r="AQ86" s="235">
        <f>IF(BE81="","",BE81)</f>
        <v>19</v>
      </c>
      <c r="AR86" s="235"/>
      <c r="AS86" s="174" t="str">
        <f>IF(AQ86="","","-")</f>
        <v>-</v>
      </c>
      <c r="AT86" s="235">
        <f>IF(BB81="","",BB81)</f>
        <v>21</v>
      </c>
      <c r="AU86" s="235"/>
      <c r="AV86" s="450"/>
      <c r="AW86" s="235"/>
      <c r="AX86" s="174"/>
      <c r="AY86" s="173"/>
      <c r="AZ86" s="174"/>
      <c r="BA86" s="174"/>
      <c r="BB86" s="174"/>
      <c r="BC86" s="174"/>
      <c r="BD86" s="174"/>
      <c r="BE86" s="174"/>
      <c r="BF86" s="174"/>
      <c r="BG86" s="174"/>
      <c r="BH86" s="174"/>
      <c r="BI86" s="175"/>
      <c r="BJ86" s="182"/>
      <c r="BK86" s="197"/>
      <c r="BL86" s="197"/>
      <c r="BM86" s="197"/>
      <c r="BN86" s="182"/>
      <c r="BO86" s="197"/>
      <c r="BP86" s="197"/>
      <c r="BQ86" s="197"/>
      <c r="BR86" s="182"/>
      <c r="BS86" s="197"/>
      <c r="BT86" s="197"/>
      <c r="BU86" s="183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530"/>
      <c r="CJ86" s="531"/>
      <c r="CK86" s="531"/>
      <c r="CL86" s="532"/>
      <c r="CM86" s="530"/>
      <c r="CN86" s="531"/>
      <c r="CO86" s="531"/>
      <c r="CP86" s="531"/>
      <c r="CQ86" s="537"/>
      <c r="CR86" s="538"/>
      <c r="CS86" s="538"/>
      <c r="CT86" s="539"/>
      <c r="CU86" s="542"/>
      <c r="CV86" s="542"/>
      <c r="CW86" s="542"/>
      <c r="CX86" s="542"/>
      <c r="CY86" s="542"/>
      <c r="CZ86" s="542"/>
      <c r="DA86" s="500"/>
      <c r="DB86" s="500"/>
      <c r="DG86" s="530"/>
      <c r="DH86" s="531"/>
      <c r="DI86" s="531"/>
      <c r="DJ86" s="532"/>
      <c r="DK86" s="530"/>
      <c r="DL86" s="531"/>
      <c r="DM86" s="531"/>
      <c r="DN86" s="532"/>
    </row>
    <row r="87" spans="4:107" ht="8.25" customHeight="1" hidden="1">
      <c r="D87" s="163"/>
      <c r="E87" s="163"/>
      <c r="F87" s="163"/>
      <c r="G87" s="163"/>
      <c r="H87" s="163"/>
      <c r="I87" s="170"/>
      <c r="J87" s="170"/>
      <c r="K87" s="170"/>
      <c r="L87" s="170"/>
      <c r="M87" s="170"/>
      <c r="N87" s="170"/>
      <c r="O87" s="170"/>
      <c r="P87" s="170"/>
      <c r="Q87" s="170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500"/>
      <c r="CJ87" s="500"/>
      <c r="CK87" s="500"/>
      <c r="CL87" s="500"/>
      <c r="CM87" s="500"/>
      <c r="CN87" s="500"/>
      <c r="CO87" s="500"/>
      <c r="CP87" s="500"/>
      <c r="CQ87" s="500"/>
      <c r="CR87" s="500"/>
      <c r="CS87" s="500"/>
      <c r="CT87" s="500"/>
      <c r="CU87" s="500"/>
      <c r="CV87" s="500"/>
      <c r="CW87" s="500"/>
      <c r="CX87" s="500"/>
      <c r="CY87" s="500"/>
      <c r="CZ87" s="500"/>
      <c r="DA87" s="500"/>
      <c r="DB87" s="500"/>
      <c r="DC87" s="500"/>
    </row>
    <row r="88" spans="4:118" ht="21" customHeight="1" hidden="1">
      <c r="D88" s="220" t="s">
        <v>172</v>
      </c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2"/>
      <c r="R88" s="232" t="e">
        <f>D90</f>
        <v>#REF!</v>
      </c>
      <c r="S88" s="229"/>
      <c r="T88" s="229"/>
      <c r="U88" s="229"/>
      <c r="V88" s="229"/>
      <c r="W88" s="234" t="s">
        <v>158</v>
      </c>
      <c r="X88" s="234" t="e">
        <f>D93</f>
        <v>#REF!</v>
      </c>
      <c r="Y88" s="234"/>
      <c r="Z88" s="229"/>
      <c r="AA88" s="229"/>
      <c r="AB88" s="230"/>
      <c r="AC88" s="232" t="e">
        <f>D95</f>
        <v>#REF!</v>
      </c>
      <c r="AD88" s="229"/>
      <c r="AE88" s="229"/>
      <c r="AF88" s="229"/>
      <c r="AG88" s="229"/>
      <c r="AH88" s="234" t="s">
        <v>158</v>
      </c>
      <c r="AI88" s="234" t="e">
        <f>D98</f>
        <v>#REF!</v>
      </c>
      <c r="AJ88" s="234"/>
      <c r="AK88" s="229"/>
      <c r="AL88" s="229"/>
      <c r="AM88" s="230"/>
      <c r="AN88" s="232" t="e">
        <f>D100</f>
        <v>#REF!</v>
      </c>
      <c r="AO88" s="234"/>
      <c r="AP88" s="229"/>
      <c r="AQ88" s="229"/>
      <c r="AR88" s="229"/>
      <c r="AS88" s="234" t="s">
        <v>158</v>
      </c>
      <c r="AT88" s="234" t="e">
        <f>D103</f>
        <v>#REF!</v>
      </c>
      <c r="AU88" s="234"/>
      <c r="AV88" s="229"/>
      <c r="AW88" s="229"/>
      <c r="AX88" s="230"/>
      <c r="AY88" s="232" t="e">
        <f>D105</f>
        <v>#REF!</v>
      </c>
      <c r="AZ88" s="229"/>
      <c r="BA88" s="229"/>
      <c r="BB88" s="229"/>
      <c r="BC88" s="229"/>
      <c r="BD88" s="234" t="s">
        <v>158</v>
      </c>
      <c r="BE88" s="234" t="e">
        <f>D108</f>
        <v>#REF!</v>
      </c>
      <c r="BF88" s="234"/>
      <c r="BG88" s="229"/>
      <c r="BH88" s="229"/>
      <c r="BI88" s="230"/>
      <c r="BJ88" s="243" t="s">
        <v>54</v>
      </c>
      <c r="BK88" s="244"/>
      <c r="BL88" s="244"/>
      <c r="BM88" s="245"/>
      <c r="BN88" s="243" t="s">
        <v>55</v>
      </c>
      <c r="BO88" s="244"/>
      <c r="BP88" s="244"/>
      <c r="BQ88" s="245"/>
      <c r="BR88" s="461" t="s">
        <v>159</v>
      </c>
      <c r="BS88" s="462"/>
      <c r="BT88" s="462"/>
      <c r="BU88" s="465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501" t="s">
        <v>160</v>
      </c>
      <c r="CJ88" s="502"/>
      <c r="CK88" s="502"/>
      <c r="CL88" s="503"/>
      <c r="CM88" s="504" t="s">
        <v>161</v>
      </c>
      <c r="CN88" s="505"/>
      <c r="CO88" s="505"/>
      <c r="CP88" s="505"/>
      <c r="CQ88" s="506" t="s">
        <v>56</v>
      </c>
      <c r="CR88" s="507"/>
      <c r="CS88" s="507"/>
      <c r="CT88" s="508"/>
      <c r="CU88" s="500"/>
      <c r="CV88" s="500"/>
      <c r="CW88" s="500"/>
      <c r="CX88" s="500"/>
      <c r="CY88" s="500"/>
      <c r="CZ88" s="509"/>
      <c r="DA88" s="509"/>
      <c r="DB88" s="509"/>
      <c r="DC88" s="500"/>
      <c r="DG88" s="504" t="s">
        <v>162</v>
      </c>
      <c r="DH88" s="505"/>
      <c r="DI88" s="505"/>
      <c r="DJ88" s="510"/>
      <c r="DK88" s="504" t="s">
        <v>163</v>
      </c>
      <c r="DL88" s="505"/>
      <c r="DM88" s="505"/>
      <c r="DN88" s="510"/>
    </row>
    <row r="89" spans="4:118" ht="21" customHeight="1" hidden="1"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5"/>
      <c r="R89" s="219"/>
      <c r="S89" s="228"/>
      <c r="T89" s="228"/>
      <c r="U89" s="228"/>
      <c r="V89" s="228"/>
      <c r="W89" s="228"/>
      <c r="X89" s="228"/>
      <c r="Y89" s="228"/>
      <c r="Z89" s="228"/>
      <c r="AA89" s="228"/>
      <c r="AB89" s="231"/>
      <c r="AC89" s="219"/>
      <c r="AD89" s="228"/>
      <c r="AE89" s="228"/>
      <c r="AF89" s="228"/>
      <c r="AG89" s="228"/>
      <c r="AH89" s="228"/>
      <c r="AI89" s="228"/>
      <c r="AJ89" s="228"/>
      <c r="AK89" s="228"/>
      <c r="AL89" s="228"/>
      <c r="AM89" s="231"/>
      <c r="AN89" s="219"/>
      <c r="AO89" s="228"/>
      <c r="AP89" s="228"/>
      <c r="AQ89" s="228"/>
      <c r="AR89" s="228"/>
      <c r="AS89" s="228"/>
      <c r="AT89" s="228"/>
      <c r="AU89" s="228"/>
      <c r="AV89" s="228"/>
      <c r="AW89" s="228"/>
      <c r="AX89" s="231"/>
      <c r="AY89" s="219"/>
      <c r="AZ89" s="228"/>
      <c r="BA89" s="228"/>
      <c r="BB89" s="228"/>
      <c r="BC89" s="228"/>
      <c r="BD89" s="228"/>
      <c r="BE89" s="228"/>
      <c r="BF89" s="228"/>
      <c r="BG89" s="228"/>
      <c r="BH89" s="228"/>
      <c r="BI89" s="231"/>
      <c r="BJ89" s="246"/>
      <c r="BK89" s="235"/>
      <c r="BL89" s="235"/>
      <c r="BM89" s="236"/>
      <c r="BN89" s="246"/>
      <c r="BO89" s="235"/>
      <c r="BP89" s="235"/>
      <c r="BQ89" s="236"/>
      <c r="BR89" s="463"/>
      <c r="BS89" s="464"/>
      <c r="BT89" s="464"/>
      <c r="BU89" s="466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511"/>
      <c r="CJ89" s="512"/>
      <c r="CK89" s="512"/>
      <c r="CL89" s="513"/>
      <c r="CM89" s="514"/>
      <c r="CN89" s="515"/>
      <c r="CO89" s="515"/>
      <c r="CP89" s="515"/>
      <c r="CQ89" s="516"/>
      <c r="CR89" s="517"/>
      <c r="CS89" s="517"/>
      <c r="CT89" s="518"/>
      <c r="CU89" s="500"/>
      <c r="CV89" s="500"/>
      <c r="CW89" s="500"/>
      <c r="CX89" s="500"/>
      <c r="CY89" s="500"/>
      <c r="CZ89" s="509"/>
      <c r="DA89" s="509"/>
      <c r="DB89" s="509"/>
      <c r="DC89" s="500"/>
      <c r="DG89" s="514"/>
      <c r="DH89" s="515"/>
      <c r="DI89" s="515"/>
      <c r="DJ89" s="519"/>
      <c r="DK89" s="514"/>
      <c r="DL89" s="515"/>
      <c r="DM89" s="515"/>
      <c r="DN89" s="519"/>
    </row>
    <row r="90" spans="1:118" ht="12" customHeight="1" hidden="1">
      <c r="A90" s="439" t="e">
        <f>'[1]組合せ'!#REF!</f>
        <v>#REF!</v>
      </c>
      <c r="B90" s="206"/>
      <c r="C90" s="206"/>
      <c r="D90" s="354" t="e">
        <f>VLOOKUP(A90,'[1]参加者名簿'!$A$86:$B$145,2)</f>
        <v>#REF!</v>
      </c>
      <c r="E90" s="355"/>
      <c r="F90" s="355"/>
      <c r="G90" s="355"/>
      <c r="H90" s="355"/>
      <c r="I90" s="358" t="e">
        <f>VLOOKUP($A90,'[1]参加者名簿'!$A$86:$D$145,4)</f>
        <v>#REF!</v>
      </c>
      <c r="J90" s="359"/>
      <c r="K90" s="359"/>
      <c r="L90" s="359"/>
      <c r="M90" s="359"/>
      <c r="N90" s="359"/>
      <c r="O90" s="359"/>
      <c r="P90" s="359"/>
      <c r="Q90" s="360"/>
      <c r="R90" s="165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458"/>
      <c r="AD90" s="451"/>
      <c r="AE90" s="451"/>
      <c r="AF90" s="457" t="str">
        <f>IF(AD92="","",IF(AD92&gt;AL92,"○","●"))</f>
        <v>○</v>
      </c>
      <c r="AG90" s="457"/>
      <c r="AH90" s="457"/>
      <c r="AI90" s="457"/>
      <c r="AJ90" s="457"/>
      <c r="AK90" s="451"/>
      <c r="AL90" s="451"/>
      <c r="AM90" s="452"/>
      <c r="AN90" s="458"/>
      <c r="AO90" s="451"/>
      <c r="AP90" s="451"/>
      <c r="AQ90" s="457" t="str">
        <f>IF(AO92="","",IF(AO92&gt;AW92,"○","●"))</f>
        <v>○</v>
      </c>
      <c r="AR90" s="457"/>
      <c r="AS90" s="457"/>
      <c r="AT90" s="457"/>
      <c r="AU90" s="457"/>
      <c r="AV90" s="451"/>
      <c r="AW90" s="451"/>
      <c r="AX90" s="452"/>
      <c r="AY90" s="458"/>
      <c r="AZ90" s="451"/>
      <c r="BA90" s="451"/>
      <c r="BB90" s="457" t="str">
        <f>IF(AZ92="","",IF(AZ92&gt;BH92,"○","●"))</f>
        <v>○</v>
      </c>
      <c r="BC90" s="457"/>
      <c r="BD90" s="457"/>
      <c r="BE90" s="457"/>
      <c r="BF90" s="457"/>
      <c r="BG90" s="451"/>
      <c r="BH90" s="451"/>
      <c r="BI90" s="452"/>
      <c r="BJ90" s="184"/>
      <c r="BK90" s="152"/>
      <c r="BL90" s="152"/>
      <c r="BM90" s="152"/>
      <c r="BN90" s="188"/>
      <c r="BO90" s="152"/>
      <c r="BP90" s="152"/>
      <c r="BQ90" s="152"/>
      <c r="BR90" s="188"/>
      <c r="BS90" s="189"/>
      <c r="BT90" s="152"/>
      <c r="BU90" s="181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520"/>
      <c r="CJ90" s="500"/>
      <c r="CK90" s="500"/>
      <c r="CL90" s="521"/>
      <c r="CM90" s="520"/>
      <c r="CN90" s="500"/>
      <c r="CO90" s="500"/>
      <c r="CP90" s="500"/>
      <c r="CQ90" s="522"/>
      <c r="CR90" s="500"/>
      <c r="CS90" s="500"/>
      <c r="CT90" s="523"/>
      <c r="CU90" s="500"/>
      <c r="CV90" s="500"/>
      <c r="CW90" s="500"/>
      <c r="CX90" s="500"/>
      <c r="CY90" s="500"/>
      <c r="CZ90" s="509"/>
      <c r="DA90" s="509"/>
      <c r="DB90" s="509"/>
      <c r="DC90" s="500"/>
      <c r="DG90" s="520"/>
      <c r="DH90" s="500"/>
      <c r="DI90" s="500"/>
      <c r="DJ90" s="521"/>
      <c r="DK90" s="520"/>
      <c r="DL90" s="500"/>
      <c r="DM90" s="500"/>
      <c r="DN90" s="521"/>
    </row>
    <row r="91" spans="1:118" ht="12" customHeight="1" hidden="1">
      <c r="A91" s="439"/>
      <c r="B91" s="455"/>
      <c r="C91" s="456"/>
      <c r="D91" s="356"/>
      <c r="E91" s="357"/>
      <c r="F91" s="357"/>
      <c r="G91" s="357"/>
      <c r="H91" s="357"/>
      <c r="I91" s="361"/>
      <c r="J91" s="361"/>
      <c r="K91" s="361"/>
      <c r="L91" s="361"/>
      <c r="M91" s="361"/>
      <c r="N91" s="361"/>
      <c r="O91" s="361"/>
      <c r="P91" s="361"/>
      <c r="Q91" s="362"/>
      <c r="R91" s="168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459"/>
      <c r="AD91" s="453"/>
      <c r="AE91" s="453"/>
      <c r="AF91" s="430"/>
      <c r="AG91" s="430"/>
      <c r="AH91" s="430"/>
      <c r="AI91" s="430"/>
      <c r="AJ91" s="430"/>
      <c r="AK91" s="453"/>
      <c r="AL91" s="453"/>
      <c r="AM91" s="454"/>
      <c r="AN91" s="459"/>
      <c r="AO91" s="453"/>
      <c r="AP91" s="453"/>
      <c r="AQ91" s="430"/>
      <c r="AR91" s="430"/>
      <c r="AS91" s="430"/>
      <c r="AT91" s="430"/>
      <c r="AU91" s="430"/>
      <c r="AV91" s="453"/>
      <c r="AW91" s="453"/>
      <c r="AX91" s="454"/>
      <c r="AY91" s="459"/>
      <c r="AZ91" s="453"/>
      <c r="BA91" s="453"/>
      <c r="BB91" s="430"/>
      <c r="BC91" s="430"/>
      <c r="BD91" s="430"/>
      <c r="BE91" s="430"/>
      <c r="BF91" s="430"/>
      <c r="BG91" s="453"/>
      <c r="BH91" s="453"/>
      <c r="BI91" s="454"/>
      <c r="BJ91" s="184"/>
      <c r="BK91" s="449">
        <f>COUNTIF($R90:$BI91,"○")</f>
        <v>3</v>
      </c>
      <c r="BL91" s="449"/>
      <c r="BM91" s="194"/>
      <c r="BN91" s="184"/>
      <c r="BO91" s="449">
        <f>COUNTIF($R90:$BI91,"●")</f>
        <v>0</v>
      </c>
      <c r="BP91" s="449"/>
      <c r="BQ91" s="194"/>
      <c r="BR91" s="193"/>
      <c r="BS91" s="449">
        <f>RANK(BK91,BJ90:BN109,0)</f>
        <v>1</v>
      </c>
      <c r="BT91" s="449"/>
      <c r="BU91" s="158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520"/>
      <c r="CJ91" s="524">
        <f>RANK(DH91,DG90:DJ109,0)</f>
        <v>1</v>
      </c>
      <c r="CK91" s="524"/>
      <c r="CL91" s="521"/>
      <c r="CM91" s="520"/>
      <c r="CN91" s="524">
        <f>RANK(DK91,DK90:DN109,0)</f>
        <v>1</v>
      </c>
      <c r="CO91" s="524"/>
      <c r="CP91" s="500"/>
      <c r="CQ91" s="522"/>
      <c r="CR91" s="525">
        <v>1</v>
      </c>
      <c r="CS91" s="525"/>
      <c r="CT91" s="523"/>
      <c r="CU91" s="500"/>
      <c r="CV91" s="500"/>
      <c r="CW91" s="500"/>
      <c r="CX91" s="500"/>
      <c r="CY91" s="500"/>
      <c r="CZ91" s="509"/>
      <c r="DA91" s="509"/>
      <c r="DB91" s="509"/>
      <c r="DC91" s="500"/>
      <c r="DG91" s="520"/>
      <c r="DH91" s="526">
        <f>S92+AD92+AO92+AZ92-AA92-AL92-AW92-BH92</f>
        <v>6</v>
      </c>
      <c r="DI91" s="526"/>
      <c r="DJ91" s="521"/>
      <c r="DK91" s="527">
        <f>SUM(U92:V94)+SUM(AF92:AG94)+SUM(AQ92:AR94)+SUM(BB92:BC94)-SUM(X92:Y94)-SUM(AI92:AJ94)-SUM(AT92:AU94)-SUM(BE92:BF94)</f>
        <v>87</v>
      </c>
      <c r="DL91" s="364"/>
      <c r="DM91" s="364"/>
      <c r="DN91" s="528"/>
    </row>
    <row r="92" spans="1:127" ht="12" customHeight="1" hidden="1">
      <c r="A92" s="439"/>
      <c r="B92" s="455"/>
      <c r="C92" s="456"/>
      <c r="D92" s="169"/>
      <c r="E92" s="163"/>
      <c r="F92" s="163"/>
      <c r="G92" s="163"/>
      <c r="H92" s="163"/>
      <c r="I92" s="207"/>
      <c r="J92" s="208"/>
      <c r="K92" s="208"/>
      <c r="L92" s="208"/>
      <c r="M92" s="208"/>
      <c r="N92" s="208"/>
      <c r="O92" s="208"/>
      <c r="P92" s="208"/>
      <c r="Q92" s="209"/>
      <c r="R92" s="168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8"/>
      <c r="AD92" s="436">
        <f>IF(AF92="","",SUM(DR92:DR94))</f>
        <v>2</v>
      </c>
      <c r="AE92" s="449" t="str">
        <f>IF(AF92="","","(")</f>
        <v>(</v>
      </c>
      <c r="AF92" s="460">
        <v>21</v>
      </c>
      <c r="AG92" s="460"/>
      <c r="AH92" s="164" t="str">
        <f>IF(AF92="","","-")</f>
        <v>-</v>
      </c>
      <c r="AI92" s="460">
        <v>3</v>
      </c>
      <c r="AJ92" s="460"/>
      <c r="AK92" s="449" t="str">
        <f>IF(AF92="","",")")</f>
        <v>)</v>
      </c>
      <c r="AL92" s="436">
        <f>IF(AF92="","",SUM(DS92:DS94))</f>
        <v>0</v>
      </c>
      <c r="AM92" s="158"/>
      <c r="AN92" s="168"/>
      <c r="AO92" s="436">
        <f>IF(AQ92="","",SUM(DT92:DT94))</f>
        <v>2</v>
      </c>
      <c r="AP92" s="449" t="str">
        <f>IF(AQ92="","","(")</f>
        <v>(</v>
      </c>
      <c r="AQ92" s="460">
        <v>21</v>
      </c>
      <c r="AR92" s="460"/>
      <c r="AS92" s="164" t="str">
        <f>IF(AQ92="","","-")</f>
        <v>-</v>
      </c>
      <c r="AT92" s="460">
        <v>5</v>
      </c>
      <c r="AU92" s="460"/>
      <c r="AV92" s="449" t="str">
        <f>IF(AQ92="","",")")</f>
        <v>)</v>
      </c>
      <c r="AW92" s="436">
        <f>IF(AQ92="","",SUM(DU92:DU94))</f>
        <v>0</v>
      </c>
      <c r="AX92" s="158"/>
      <c r="AY92" s="168"/>
      <c r="AZ92" s="436">
        <f>IF(BB92="","",SUM(DV92:DV94))</f>
        <v>2</v>
      </c>
      <c r="BA92" s="449" t="str">
        <f>IF(BB92="","","(")</f>
        <v>(</v>
      </c>
      <c r="BB92" s="460">
        <v>21</v>
      </c>
      <c r="BC92" s="460"/>
      <c r="BD92" s="164" t="str">
        <f>IF(BB92="","","-")</f>
        <v>-</v>
      </c>
      <c r="BE92" s="460">
        <v>9</v>
      </c>
      <c r="BF92" s="460"/>
      <c r="BG92" s="449" t="str">
        <f>IF(BB92="","",")")</f>
        <v>)</v>
      </c>
      <c r="BH92" s="436">
        <f>IF(BB92="","",SUM(DW92:DW94))</f>
        <v>0</v>
      </c>
      <c r="BI92" s="158"/>
      <c r="BJ92" s="184"/>
      <c r="BK92" s="449"/>
      <c r="BL92" s="449"/>
      <c r="BM92" s="194"/>
      <c r="BN92" s="184"/>
      <c r="BO92" s="449"/>
      <c r="BP92" s="449"/>
      <c r="BQ92" s="194"/>
      <c r="BR92" s="193"/>
      <c r="BS92" s="449"/>
      <c r="BT92" s="449"/>
      <c r="BU92" s="202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520"/>
      <c r="CJ92" s="524"/>
      <c r="CK92" s="524"/>
      <c r="CL92" s="521"/>
      <c r="CM92" s="520"/>
      <c r="CN92" s="524"/>
      <c r="CO92" s="524"/>
      <c r="CP92" s="500"/>
      <c r="CQ92" s="522"/>
      <c r="CR92" s="525"/>
      <c r="CS92" s="525"/>
      <c r="CT92" s="523"/>
      <c r="CU92" s="500"/>
      <c r="CV92" s="500"/>
      <c r="CW92" s="500"/>
      <c r="CX92" s="500"/>
      <c r="CY92" s="500"/>
      <c r="CZ92" s="509"/>
      <c r="DA92" s="509"/>
      <c r="DB92" s="509"/>
      <c r="DC92" s="500"/>
      <c r="DG92" s="520"/>
      <c r="DH92" s="526"/>
      <c r="DI92" s="526"/>
      <c r="DJ92" s="521"/>
      <c r="DK92" s="529"/>
      <c r="DL92" s="364"/>
      <c r="DM92" s="364"/>
      <c r="DN92" s="528"/>
      <c r="DR92" s="138">
        <f>IF(AF92="","",IF(AF92&gt;AI92,1,0))</f>
        <v>1</v>
      </c>
      <c r="DS92" s="138">
        <f>IF(AI92="","",IF(AI92&gt;AF92,1,0))</f>
        <v>0</v>
      </c>
      <c r="DT92" s="138">
        <f>IF(AQ92="","",IF(AQ92&gt;AT92,1,0))</f>
        <v>1</v>
      </c>
      <c r="DU92" s="138">
        <f>IF(AT92="","",IF(AT92&gt;AQ92,1,0))</f>
        <v>0</v>
      </c>
      <c r="DV92" s="138">
        <f>IF(BB92="","",IF(BB92&gt;BE92,1,0))</f>
        <v>1</v>
      </c>
      <c r="DW92" s="138">
        <f>IF(BB92="","",IF(BE92&gt;BB92,1,0))</f>
        <v>0</v>
      </c>
    </row>
    <row r="93" spans="1:127" ht="12" customHeight="1" hidden="1">
      <c r="A93" s="439" t="e">
        <f>'[1]組合せ'!#REF!</f>
        <v>#REF!</v>
      </c>
      <c r="B93" s="455"/>
      <c r="C93" s="456"/>
      <c r="D93" s="311" t="e">
        <f>VLOOKUP(A93,'[1]参加者名簿'!$A$86:$B$145,2)</f>
        <v>#REF!</v>
      </c>
      <c r="E93" s="440"/>
      <c r="F93" s="440"/>
      <c r="G93" s="440"/>
      <c r="H93" s="440"/>
      <c r="I93" s="253" t="e">
        <f>VLOOKUP($A93,'[1]参加者名簿'!$A$86:$D$145,4)</f>
        <v>#REF!</v>
      </c>
      <c r="J93" s="443"/>
      <c r="K93" s="443"/>
      <c r="L93" s="443"/>
      <c r="M93" s="443"/>
      <c r="N93" s="443"/>
      <c r="O93" s="443"/>
      <c r="P93" s="443"/>
      <c r="Q93" s="444"/>
      <c r="R93" s="168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8"/>
      <c r="AD93" s="310"/>
      <c r="AE93" s="449"/>
      <c r="AF93" s="460"/>
      <c r="AG93" s="460"/>
      <c r="AH93" s="164">
        <f>IF(AF93="","","-")</f>
      </c>
      <c r="AI93" s="460"/>
      <c r="AJ93" s="460"/>
      <c r="AK93" s="449"/>
      <c r="AL93" s="310"/>
      <c r="AM93" s="180"/>
      <c r="AN93" s="184"/>
      <c r="AO93" s="310"/>
      <c r="AP93" s="449"/>
      <c r="AQ93" s="460"/>
      <c r="AR93" s="460"/>
      <c r="AS93" s="164">
        <f>IF(AQ93="","","-")</f>
      </c>
      <c r="AT93" s="460"/>
      <c r="AU93" s="460"/>
      <c r="AV93" s="449"/>
      <c r="AW93" s="310"/>
      <c r="AX93" s="180"/>
      <c r="AY93" s="184"/>
      <c r="AZ93" s="310"/>
      <c r="BA93" s="449"/>
      <c r="BB93" s="460"/>
      <c r="BC93" s="460"/>
      <c r="BD93" s="164">
        <f>IF(BB93="","","-")</f>
      </c>
      <c r="BE93" s="460"/>
      <c r="BF93" s="460"/>
      <c r="BG93" s="449"/>
      <c r="BH93" s="310"/>
      <c r="BI93" s="180"/>
      <c r="BJ93" s="184"/>
      <c r="BK93" s="449"/>
      <c r="BL93" s="449"/>
      <c r="BM93" s="194"/>
      <c r="BN93" s="184"/>
      <c r="BO93" s="449"/>
      <c r="BP93" s="449"/>
      <c r="BQ93" s="194"/>
      <c r="BR93" s="193"/>
      <c r="BS93" s="449"/>
      <c r="BT93" s="449"/>
      <c r="BU93" s="202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520"/>
      <c r="CJ93" s="524"/>
      <c r="CK93" s="524"/>
      <c r="CL93" s="521"/>
      <c r="CM93" s="520"/>
      <c r="CN93" s="524"/>
      <c r="CO93" s="524"/>
      <c r="CP93" s="500"/>
      <c r="CQ93" s="522"/>
      <c r="CR93" s="525"/>
      <c r="CS93" s="525"/>
      <c r="CT93" s="523"/>
      <c r="CU93" s="500"/>
      <c r="CV93" s="500"/>
      <c r="CW93" s="500"/>
      <c r="CX93" s="500"/>
      <c r="CY93" s="500"/>
      <c r="CZ93" s="509"/>
      <c r="DA93" s="509"/>
      <c r="DB93" s="509"/>
      <c r="DC93" s="500"/>
      <c r="DG93" s="520"/>
      <c r="DH93" s="526"/>
      <c r="DI93" s="526"/>
      <c r="DJ93" s="521"/>
      <c r="DK93" s="529"/>
      <c r="DL93" s="364"/>
      <c r="DM93" s="364"/>
      <c r="DN93" s="528"/>
      <c r="DR93" s="138">
        <f>IF(AF93="","",IF(AF93&gt;AI93,1,0))</f>
      </c>
      <c r="DS93" s="138">
        <f>IF(AI93="","",IF(AI93&gt;AF93,1,0))</f>
      </c>
      <c r="DT93" s="138">
        <f>IF(AQ93="","",IF(AQ93&gt;AT93,1,0))</f>
      </c>
      <c r="DU93" s="138">
        <f>IF(AT93="","",IF(AT93&gt;AQ93,1,0))</f>
      </c>
      <c r="DV93" s="138">
        <f>IF(BB93="","",IF(BB93&gt;BE93,1,0))</f>
      </c>
      <c r="DW93" s="138">
        <f>IF(BB93="","",IF(BE93&gt;BB93,1,0))</f>
      </c>
    </row>
    <row r="94" spans="1:127" ht="12" customHeight="1" hidden="1">
      <c r="A94" s="439"/>
      <c r="B94" s="206"/>
      <c r="C94" s="206"/>
      <c r="D94" s="441"/>
      <c r="E94" s="442"/>
      <c r="F94" s="442"/>
      <c r="G94" s="442"/>
      <c r="H94" s="442"/>
      <c r="I94" s="445"/>
      <c r="J94" s="445"/>
      <c r="K94" s="445"/>
      <c r="L94" s="445"/>
      <c r="M94" s="445"/>
      <c r="N94" s="445"/>
      <c r="O94" s="445"/>
      <c r="P94" s="445"/>
      <c r="Q94" s="446"/>
      <c r="R94" s="173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3"/>
      <c r="AD94" s="235"/>
      <c r="AE94" s="450"/>
      <c r="AF94" s="460">
        <v>21</v>
      </c>
      <c r="AG94" s="460"/>
      <c r="AH94" s="164" t="str">
        <f>IF(AF94="","","-")</f>
        <v>-</v>
      </c>
      <c r="AI94" s="460">
        <v>8</v>
      </c>
      <c r="AJ94" s="460"/>
      <c r="AK94" s="450"/>
      <c r="AL94" s="235"/>
      <c r="AM94" s="179"/>
      <c r="AN94" s="182"/>
      <c r="AO94" s="235"/>
      <c r="AP94" s="450"/>
      <c r="AQ94" s="460">
        <v>21</v>
      </c>
      <c r="AR94" s="460"/>
      <c r="AS94" s="164" t="str">
        <f>IF(AQ94="","","-")</f>
        <v>-</v>
      </c>
      <c r="AT94" s="460">
        <v>6</v>
      </c>
      <c r="AU94" s="460"/>
      <c r="AV94" s="450"/>
      <c r="AW94" s="235"/>
      <c r="AX94" s="179"/>
      <c r="AY94" s="182"/>
      <c r="AZ94" s="235"/>
      <c r="BA94" s="450"/>
      <c r="BB94" s="460">
        <v>21</v>
      </c>
      <c r="BC94" s="460"/>
      <c r="BD94" s="164" t="str">
        <f>IF(BB94="","","-")</f>
        <v>-</v>
      </c>
      <c r="BE94" s="460">
        <v>8</v>
      </c>
      <c r="BF94" s="460"/>
      <c r="BG94" s="450"/>
      <c r="BH94" s="235"/>
      <c r="BI94" s="179"/>
      <c r="BJ94" s="182"/>
      <c r="BK94" s="197"/>
      <c r="BL94" s="197"/>
      <c r="BM94" s="197"/>
      <c r="BN94" s="182"/>
      <c r="BO94" s="197"/>
      <c r="BP94" s="197"/>
      <c r="BQ94" s="197"/>
      <c r="BR94" s="182"/>
      <c r="BS94" s="197"/>
      <c r="BT94" s="197"/>
      <c r="BU94" s="183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530"/>
      <c r="CJ94" s="531"/>
      <c r="CK94" s="531"/>
      <c r="CL94" s="532"/>
      <c r="CM94" s="530"/>
      <c r="CN94" s="531"/>
      <c r="CO94" s="531"/>
      <c r="CP94" s="531"/>
      <c r="CQ94" s="533"/>
      <c r="CR94" s="531"/>
      <c r="CS94" s="531"/>
      <c r="CT94" s="534"/>
      <c r="CU94" s="500"/>
      <c r="CV94" s="500"/>
      <c r="CW94" s="500"/>
      <c r="CX94" s="500"/>
      <c r="CY94" s="500"/>
      <c r="CZ94" s="500"/>
      <c r="DA94" s="500"/>
      <c r="DB94" s="500"/>
      <c r="DC94" s="500"/>
      <c r="DG94" s="530"/>
      <c r="DH94" s="535"/>
      <c r="DI94" s="535"/>
      <c r="DJ94" s="532"/>
      <c r="DK94" s="530"/>
      <c r="DL94" s="535"/>
      <c r="DM94" s="535"/>
      <c r="DN94" s="532"/>
      <c r="DR94" s="138">
        <f>IF(AF94="","",IF(AF94&gt;AI94,1,0))</f>
        <v>1</v>
      </c>
      <c r="DS94" s="138">
        <f>IF(AI94="","",IF(AI94&gt;AF94,1,0))</f>
        <v>0</v>
      </c>
      <c r="DT94" s="138">
        <f>IF(AQ94="","",IF(AQ94&gt;AT94,1,0))</f>
        <v>1</v>
      </c>
      <c r="DU94" s="138">
        <f>IF(AT94="","",IF(AT94&gt;AQ94,1,0))</f>
        <v>0</v>
      </c>
      <c r="DV94" s="138">
        <f>IF(BB94="","",IF(BB94&gt;BE94,1,0))</f>
        <v>1</v>
      </c>
      <c r="DW94" s="138">
        <f>IF(BB94="","",IF(BE94&gt;BB94,1,0))</f>
        <v>0</v>
      </c>
    </row>
    <row r="95" spans="1:118" ht="12" customHeight="1" hidden="1">
      <c r="A95" s="439" t="e">
        <f>'[1]組合せ'!#REF!</f>
        <v>#REF!</v>
      </c>
      <c r="B95" s="206"/>
      <c r="C95" s="206"/>
      <c r="D95" s="354" t="e">
        <f>VLOOKUP(A95,'[1]参加者名簿'!$A$86:$B$145,2)</f>
        <v>#REF!</v>
      </c>
      <c r="E95" s="355"/>
      <c r="F95" s="355"/>
      <c r="G95" s="355"/>
      <c r="H95" s="355"/>
      <c r="I95" s="358" t="e">
        <f>VLOOKUP($A95,'[1]参加者名簿'!$A$86:$D$145,4)</f>
        <v>#REF!</v>
      </c>
      <c r="J95" s="359"/>
      <c r="K95" s="359"/>
      <c r="L95" s="359"/>
      <c r="M95" s="359"/>
      <c r="N95" s="359"/>
      <c r="O95" s="359"/>
      <c r="P95" s="359"/>
      <c r="Q95" s="360"/>
      <c r="R95" s="458">
        <f>IF(AC90="","",AC90)</f>
      </c>
      <c r="S95" s="451"/>
      <c r="T95" s="451"/>
      <c r="U95" s="457" t="str">
        <f>IF(AF90="○","●",IF(AF90="●","○",""))</f>
        <v>●</v>
      </c>
      <c r="V95" s="457"/>
      <c r="W95" s="457"/>
      <c r="X95" s="457"/>
      <c r="Y95" s="457"/>
      <c r="Z95" s="451">
        <f>IF(AK90="","",AK90)</f>
      </c>
      <c r="AA95" s="451"/>
      <c r="AB95" s="452"/>
      <c r="AC95" s="165"/>
      <c r="AD95" s="166"/>
      <c r="AE95" s="166"/>
      <c r="AF95" s="166"/>
      <c r="AG95" s="166"/>
      <c r="AH95" s="166"/>
      <c r="AI95" s="166"/>
      <c r="AJ95" s="166"/>
      <c r="AK95" s="166"/>
      <c r="AL95" s="189"/>
      <c r="AM95" s="198"/>
      <c r="AN95" s="458"/>
      <c r="AO95" s="451"/>
      <c r="AP95" s="451"/>
      <c r="AQ95" s="457" t="str">
        <f>IF(AO97="","",IF(AO97&gt;AW97,"○","●"))</f>
        <v>●</v>
      </c>
      <c r="AR95" s="457"/>
      <c r="AS95" s="457"/>
      <c r="AT95" s="457"/>
      <c r="AU95" s="457"/>
      <c r="AV95" s="451"/>
      <c r="AW95" s="451"/>
      <c r="AX95" s="452"/>
      <c r="AY95" s="458"/>
      <c r="AZ95" s="451"/>
      <c r="BA95" s="451"/>
      <c r="BB95" s="457" t="str">
        <f>IF(AZ97="","",IF(AZ97&gt;BH97,"○","●"))</f>
        <v>●</v>
      </c>
      <c r="BC95" s="457"/>
      <c r="BD95" s="457"/>
      <c r="BE95" s="457"/>
      <c r="BF95" s="457"/>
      <c r="BG95" s="451"/>
      <c r="BH95" s="451"/>
      <c r="BI95" s="452"/>
      <c r="BJ95" s="184"/>
      <c r="BK95" s="152"/>
      <c r="BL95" s="152"/>
      <c r="BM95" s="152"/>
      <c r="BN95" s="184"/>
      <c r="BO95" s="152"/>
      <c r="BP95" s="152"/>
      <c r="BQ95" s="152"/>
      <c r="BR95" s="184"/>
      <c r="BS95" s="152"/>
      <c r="BT95" s="152"/>
      <c r="BU95" s="181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520"/>
      <c r="CJ95" s="500"/>
      <c r="CK95" s="500"/>
      <c r="CL95" s="521"/>
      <c r="CM95" s="520"/>
      <c r="CN95" s="500"/>
      <c r="CO95" s="500"/>
      <c r="CP95" s="500"/>
      <c r="CQ95" s="522"/>
      <c r="CR95" s="500"/>
      <c r="CS95" s="500"/>
      <c r="CT95" s="523"/>
      <c r="CU95" s="500"/>
      <c r="CV95" s="500"/>
      <c r="CW95" s="500"/>
      <c r="CX95" s="500"/>
      <c r="CY95" s="500"/>
      <c r="CZ95" s="500"/>
      <c r="DA95" s="500"/>
      <c r="DB95" s="500"/>
      <c r="DC95" s="500"/>
      <c r="DG95" s="520"/>
      <c r="DH95" s="536"/>
      <c r="DI95" s="536"/>
      <c r="DJ95" s="521"/>
      <c r="DK95" s="520"/>
      <c r="DL95" s="536"/>
      <c r="DM95" s="536"/>
      <c r="DN95" s="521"/>
    </row>
    <row r="96" spans="1:118" ht="12" customHeight="1" hidden="1">
      <c r="A96" s="439"/>
      <c r="B96" s="455"/>
      <c r="C96" s="456"/>
      <c r="D96" s="356"/>
      <c r="E96" s="357"/>
      <c r="F96" s="357"/>
      <c r="G96" s="357"/>
      <c r="H96" s="357"/>
      <c r="I96" s="361"/>
      <c r="J96" s="361"/>
      <c r="K96" s="361"/>
      <c r="L96" s="361"/>
      <c r="M96" s="361"/>
      <c r="N96" s="361"/>
      <c r="O96" s="361"/>
      <c r="P96" s="361"/>
      <c r="Q96" s="362"/>
      <c r="R96" s="459"/>
      <c r="S96" s="453"/>
      <c r="T96" s="453"/>
      <c r="U96" s="430"/>
      <c r="V96" s="430"/>
      <c r="W96" s="430"/>
      <c r="X96" s="430"/>
      <c r="Y96" s="430"/>
      <c r="Z96" s="453"/>
      <c r="AA96" s="453"/>
      <c r="AB96" s="454"/>
      <c r="AC96" s="168"/>
      <c r="AD96" s="164"/>
      <c r="AE96" s="164"/>
      <c r="AF96" s="164"/>
      <c r="AG96" s="164"/>
      <c r="AH96" s="164"/>
      <c r="AI96" s="164"/>
      <c r="AJ96" s="164"/>
      <c r="AK96" s="164"/>
      <c r="AL96" s="152"/>
      <c r="AM96" s="181"/>
      <c r="AN96" s="459"/>
      <c r="AO96" s="453"/>
      <c r="AP96" s="453"/>
      <c r="AQ96" s="430"/>
      <c r="AR96" s="430"/>
      <c r="AS96" s="430"/>
      <c r="AT96" s="430"/>
      <c r="AU96" s="430"/>
      <c r="AV96" s="453"/>
      <c r="AW96" s="453"/>
      <c r="AX96" s="454"/>
      <c r="AY96" s="459"/>
      <c r="AZ96" s="453"/>
      <c r="BA96" s="453"/>
      <c r="BB96" s="430"/>
      <c r="BC96" s="430"/>
      <c r="BD96" s="430"/>
      <c r="BE96" s="430"/>
      <c r="BF96" s="430"/>
      <c r="BG96" s="453"/>
      <c r="BH96" s="453"/>
      <c r="BI96" s="454"/>
      <c r="BJ96" s="184"/>
      <c r="BK96" s="449">
        <f>COUNTIF($R95:$BI96,"○")</f>
        <v>0</v>
      </c>
      <c r="BL96" s="449"/>
      <c r="BM96" s="194"/>
      <c r="BN96" s="184"/>
      <c r="BO96" s="449">
        <f>COUNTIF($R95:$BI96,"●")</f>
        <v>3</v>
      </c>
      <c r="BP96" s="449"/>
      <c r="BQ96" s="194"/>
      <c r="BR96" s="193"/>
      <c r="BS96" s="449">
        <f>RANK(BK96,BJ90:BN109,0)</f>
        <v>4</v>
      </c>
      <c r="BT96" s="449"/>
      <c r="BU96" s="158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520"/>
      <c r="CJ96" s="524">
        <f>RANK(DH96,DG90:DJ109,0)</f>
        <v>4</v>
      </c>
      <c r="CK96" s="524"/>
      <c r="CL96" s="521"/>
      <c r="CM96" s="520"/>
      <c r="CN96" s="524">
        <f>RANK(DK96,DK90:DN109,0)</f>
        <v>4</v>
      </c>
      <c r="CO96" s="524"/>
      <c r="CP96" s="500"/>
      <c r="CQ96" s="522"/>
      <c r="CR96" s="525">
        <v>2</v>
      </c>
      <c r="CS96" s="525"/>
      <c r="CT96" s="523"/>
      <c r="CU96" s="500"/>
      <c r="CV96" s="500"/>
      <c r="CW96" s="500"/>
      <c r="CX96" s="500"/>
      <c r="CY96" s="500"/>
      <c r="CZ96" s="500"/>
      <c r="DA96" s="500"/>
      <c r="DB96" s="500"/>
      <c r="DC96" s="500"/>
      <c r="DG96" s="520"/>
      <c r="DH96" s="526">
        <f>S97+AD97+AO97+AZ97-AA97-AL97-AW97-BH97</f>
        <v>-6</v>
      </c>
      <c r="DI96" s="526"/>
      <c r="DJ96" s="521"/>
      <c r="DK96" s="527">
        <f>SUM(U97:V99)+SUM(AF97:AG99)+SUM(AQ97:AR99)+SUM(BB97:BC99)-SUM(X97:Y99)-SUM(AI97:AJ99)-SUM(AT97:AU99)-SUM(BE97:BF99)</f>
        <v>-56</v>
      </c>
      <c r="DL96" s="364"/>
      <c r="DM96" s="364"/>
      <c r="DN96" s="528"/>
    </row>
    <row r="97" spans="1:127" ht="12" customHeight="1" hidden="1">
      <c r="A97" s="439"/>
      <c r="B97" s="455"/>
      <c r="C97" s="456"/>
      <c r="D97" s="169"/>
      <c r="E97" s="163"/>
      <c r="F97" s="163"/>
      <c r="G97" s="163"/>
      <c r="H97" s="163"/>
      <c r="I97" s="207"/>
      <c r="J97" s="208"/>
      <c r="K97" s="208"/>
      <c r="L97" s="208"/>
      <c r="M97" s="208"/>
      <c r="N97" s="208"/>
      <c r="O97" s="208"/>
      <c r="P97" s="208"/>
      <c r="Q97" s="209"/>
      <c r="R97" s="168"/>
      <c r="S97" s="436">
        <f>IF(AL92="","",AL92)</f>
        <v>0</v>
      </c>
      <c r="T97" s="449" t="str">
        <f>IF(U97="","","(")</f>
        <v>(</v>
      </c>
      <c r="U97" s="436">
        <f>IF(AI92="","",AI92)</f>
        <v>3</v>
      </c>
      <c r="V97" s="436"/>
      <c r="W97" s="164" t="str">
        <f>IF(U97="","","-")</f>
        <v>-</v>
      </c>
      <c r="X97" s="436">
        <f>IF(AF92="","",AF92)</f>
        <v>21</v>
      </c>
      <c r="Y97" s="436"/>
      <c r="Z97" s="449" t="str">
        <f>IF(U97="","",")")</f>
        <v>)</v>
      </c>
      <c r="AA97" s="436">
        <f>IF(AD92="","",AD92)</f>
        <v>2</v>
      </c>
      <c r="AB97" s="164"/>
      <c r="AC97" s="168"/>
      <c r="AD97" s="164"/>
      <c r="AE97" s="164"/>
      <c r="AF97" s="164"/>
      <c r="AG97" s="164"/>
      <c r="AH97" s="164"/>
      <c r="AI97" s="164"/>
      <c r="AJ97" s="164"/>
      <c r="AK97" s="164"/>
      <c r="AL97" s="152"/>
      <c r="AM97" s="181"/>
      <c r="AN97" s="184"/>
      <c r="AO97" s="436">
        <f>IF(AQ97="","",SUM(DT97:DT99))</f>
        <v>0</v>
      </c>
      <c r="AP97" s="449" t="str">
        <f>IF(AQ97="","","(")</f>
        <v>(</v>
      </c>
      <c r="AQ97" s="460">
        <v>12</v>
      </c>
      <c r="AR97" s="460"/>
      <c r="AS97" s="164" t="str">
        <f>IF(AQ97="","","-")</f>
        <v>-</v>
      </c>
      <c r="AT97" s="460">
        <v>21</v>
      </c>
      <c r="AU97" s="460"/>
      <c r="AV97" s="449" t="str">
        <f>IF(AQ97="","",")")</f>
        <v>)</v>
      </c>
      <c r="AW97" s="436">
        <f>IF(AQ97="","",SUM(DU97:DU99))</f>
        <v>2</v>
      </c>
      <c r="AX97" s="181"/>
      <c r="AY97" s="168"/>
      <c r="AZ97" s="436">
        <f>IF(BB97="","",SUM(DV97:DV99))</f>
        <v>0</v>
      </c>
      <c r="BA97" s="449" t="str">
        <f>IF(BB97="","","(")</f>
        <v>(</v>
      </c>
      <c r="BB97" s="460">
        <v>18</v>
      </c>
      <c r="BC97" s="460"/>
      <c r="BD97" s="164" t="str">
        <f>IF(BB97="","","-")</f>
        <v>-</v>
      </c>
      <c r="BE97" s="460">
        <v>21</v>
      </c>
      <c r="BF97" s="460"/>
      <c r="BG97" s="449" t="str">
        <f>IF(BB97="","",")")</f>
        <v>)</v>
      </c>
      <c r="BH97" s="436">
        <f>IF(BB97="","",SUM(DW97:DW99))</f>
        <v>2</v>
      </c>
      <c r="BI97" s="158"/>
      <c r="BJ97" s="184"/>
      <c r="BK97" s="449"/>
      <c r="BL97" s="449"/>
      <c r="BM97" s="194"/>
      <c r="BN97" s="184"/>
      <c r="BO97" s="449"/>
      <c r="BP97" s="449"/>
      <c r="BQ97" s="194"/>
      <c r="BR97" s="193"/>
      <c r="BS97" s="449"/>
      <c r="BT97" s="449"/>
      <c r="BU97" s="202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520"/>
      <c r="CJ97" s="524"/>
      <c r="CK97" s="524"/>
      <c r="CL97" s="521"/>
      <c r="CM97" s="520"/>
      <c r="CN97" s="524"/>
      <c r="CO97" s="524"/>
      <c r="CP97" s="500"/>
      <c r="CQ97" s="522"/>
      <c r="CR97" s="525"/>
      <c r="CS97" s="525"/>
      <c r="CT97" s="523"/>
      <c r="CU97" s="500"/>
      <c r="CV97" s="500"/>
      <c r="CW97" s="500"/>
      <c r="CX97" s="500"/>
      <c r="CY97" s="500"/>
      <c r="CZ97" s="500"/>
      <c r="DA97" s="500"/>
      <c r="DB97" s="500"/>
      <c r="DC97" s="500"/>
      <c r="DG97" s="520"/>
      <c r="DH97" s="526"/>
      <c r="DI97" s="526"/>
      <c r="DJ97" s="521"/>
      <c r="DK97" s="529"/>
      <c r="DL97" s="364"/>
      <c r="DM97" s="364"/>
      <c r="DN97" s="528"/>
      <c r="DT97" s="138">
        <f>IF(AQ97="","",IF(AQ97&gt;AT97,1,0))</f>
        <v>0</v>
      </c>
      <c r="DU97" s="138">
        <f>IF(AT97="","",IF(AT97&gt;AQ97,1,0))</f>
        <v>1</v>
      </c>
      <c r="DV97" s="138">
        <f>IF(BB97="","",IF(BB97&gt;BE97,1,0))</f>
        <v>0</v>
      </c>
      <c r="DW97" s="138">
        <f>IF(BB97="","",IF(BE97&gt;BB97,1,0))</f>
        <v>1</v>
      </c>
    </row>
    <row r="98" spans="1:127" ht="12" customHeight="1" hidden="1">
      <c r="A98" s="439" t="e">
        <f>'[1]組合せ'!#REF!</f>
        <v>#REF!</v>
      </c>
      <c r="B98" s="455"/>
      <c r="C98" s="456"/>
      <c r="D98" s="311" t="e">
        <f>VLOOKUP(A98,'[1]参加者名簿'!$A$86:$B$145,2)</f>
        <v>#REF!</v>
      </c>
      <c r="E98" s="440"/>
      <c r="F98" s="440"/>
      <c r="G98" s="440"/>
      <c r="H98" s="440"/>
      <c r="I98" s="253" t="e">
        <f>VLOOKUP($A98,'[1]参加者名簿'!$A$86:$D$145,4)</f>
        <v>#REF!</v>
      </c>
      <c r="J98" s="443"/>
      <c r="K98" s="443"/>
      <c r="L98" s="443"/>
      <c r="M98" s="443"/>
      <c r="N98" s="443"/>
      <c r="O98" s="443"/>
      <c r="P98" s="443"/>
      <c r="Q98" s="444"/>
      <c r="R98" s="168"/>
      <c r="S98" s="310"/>
      <c r="T98" s="449"/>
      <c r="U98" s="436">
        <f>IF(AI93="","",AI93)</f>
      </c>
      <c r="V98" s="436"/>
      <c r="W98" s="164">
        <f>IF(U98="","","-")</f>
      </c>
      <c r="X98" s="436">
        <f>IF(AF93="","",AF93)</f>
      </c>
      <c r="Y98" s="436"/>
      <c r="Z98" s="449"/>
      <c r="AA98" s="310"/>
      <c r="AB98" s="164"/>
      <c r="AC98" s="168"/>
      <c r="AD98" s="164"/>
      <c r="AE98" s="164"/>
      <c r="AF98" s="164"/>
      <c r="AG98" s="164"/>
      <c r="AH98" s="164"/>
      <c r="AI98" s="164"/>
      <c r="AJ98" s="164"/>
      <c r="AK98" s="164"/>
      <c r="AL98" s="152"/>
      <c r="AM98" s="181"/>
      <c r="AN98" s="184"/>
      <c r="AO98" s="310"/>
      <c r="AP98" s="449"/>
      <c r="AQ98" s="460"/>
      <c r="AR98" s="460"/>
      <c r="AS98" s="164">
        <f>IF(AQ98="","","-")</f>
      </c>
      <c r="AT98" s="460"/>
      <c r="AU98" s="460"/>
      <c r="AV98" s="449"/>
      <c r="AW98" s="310"/>
      <c r="AX98" s="180"/>
      <c r="AY98" s="184"/>
      <c r="AZ98" s="310"/>
      <c r="BA98" s="449"/>
      <c r="BB98" s="460"/>
      <c r="BC98" s="460"/>
      <c r="BD98" s="164">
        <f>IF(BB98="","","-")</f>
      </c>
      <c r="BE98" s="460"/>
      <c r="BF98" s="460"/>
      <c r="BG98" s="449"/>
      <c r="BH98" s="310"/>
      <c r="BI98" s="180"/>
      <c r="BJ98" s="184"/>
      <c r="BK98" s="449"/>
      <c r="BL98" s="449"/>
      <c r="BM98" s="194"/>
      <c r="BN98" s="184"/>
      <c r="BO98" s="449"/>
      <c r="BP98" s="449"/>
      <c r="BQ98" s="194"/>
      <c r="BR98" s="193"/>
      <c r="BS98" s="449"/>
      <c r="BT98" s="449"/>
      <c r="BU98" s="202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520"/>
      <c r="CJ98" s="524"/>
      <c r="CK98" s="524"/>
      <c r="CL98" s="521"/>
      <c r="CM98" s="520"/>
      <c r="CN98" s="524"/>
      <c r="CO98" s="524"/>
      <c r="CP98" s="500"/>
      <c r="CQ98" s="522"/>
      <c r="CR98" s="525"/>
      <c r="CS98" s="525"/>
      <c r="CT98" s="523"/>
      <c r="CU98" s="500"/>
      <c r="CV98" s="500"/>
      <c r="CW98" s="500"/>
      <c r="CX98" s="500"/>
      <c r="CY98" s="500"/>
      <c r="CZ98" s="500"/>
      <c r="DA98" s="500"/>
      <c r="DB98" s="500"/>
      <c r="DC98" s="500"/>
      <c r="DG98" s="520"/>
      <c r="DH98" s="526"/>
      <c r="DI98" s="526"/>
      <c r="DJ98" s="521"/>
      <c r="DK98" s="529"/>
      <c r="DL98" s="364"/>
      <c r="DM98" s="364"/>
      <c r="DN98" s="528"/>
      <c r="DT98" s="138">
        <f>IF(AQ98="","",IF(AQ98&gt;AT98,1,0))</f>
      </c>
      <c r="DU98" s="138">
        <f>IF(AT98="","",IF(AT98&gt;AQ98,1,0))</f>
      </c>
      <c r="DV98" s="138">
        <f>IF(BB98="","",IF(BB98&gt;BE98,1,0))</f>
      </c>
      <c r="DW98" s="138">
        <f>IF(BB98="","",IF(BE98&gt;BB98,1,0))</f>
      </c>
    </row>
    <row r="99" spans="1:127" ht="12" customHeight="1" hidden="1">
      <c r="A99" s="439"/>
      <c r="B99" s="206"/>
      <c r="C99" s="206"/>
      <c r="D99" s="441"/>
      <c r="E99" s="442"/>
      <c r="F99" s="442"/>
      <c r="G99" s="442"/>
      <c r="H99" s="442"/>
      <c r="I99" s="445"/>
      <c r="J99" s="445"/>
      <c r="K99" s="445"/>
      <c r="L99" s="445"/>
      <c r="M99" s="445"/>
      <c r="N99" s="445"/>
      <c r="O99" s="445"/>
      <c r="P99" s="445"/>
      <c r="Q99" s="446"/>
      <c r="R99" s="173"/>
      <c r="S99" s="235"/>
      <c r="T99" s="450"/>
      <c r="U99" s="436">
        <f>IF(AI94="","",AI94)</f>
        <v>8</v>
      </c>
      <c r="V99" s="436"/>
      <c r="W99" s="164" t="str">
        <f>IF(U99="","","-")</f>
        <v>-</v>
      </c>
      <c r="X99" s="436">
        <f>IF(AF94="","",AF94)</f>
        <v>21</v>
      </c>
      <c r="Y99" s="436"/>
      <c r="Z99" s="450"/>
      <c r="AA99" s="235"/>
      <c r="AB99" s="174"/>
      <c r="AC99" s="173"/>
      <c r="AD99" s="174"/>
      <c r="AE99" s="174"/>
      <c r="AF99" s="174"/>
      <c r="AG99" s="174"/>
      <c r="AH99" s="174"/>
      <c r="AI99" s="174"/>
      <c r="AJ99" s="174"/>
      <c r="AK99" s="174"/>
      <c r="AL99" s="197"/>
      <c r="AM99" s="183"/>
      <c r="AN99" s="182"/>
      <c r="AO99" s="235"/>
      <c r="AP99" s="450"/>
      <c r="AQ99" s="460">
        <v>15</v>
      </c>
      <c r="AR99" s="460"/>
      <c r="AS99" s="164" t="str">
        <f>IF(AQ99="","","-")</f>
        <v>-</v>
      </c>
      <c r="AT99" s="460">
        <v>21</v>
      </c>
      <c r="AU99" s="460"/>
      <c r="AV99" s="450"/>
      <c r="AW99" s="235"/>
      <c r="AX99" s="179"/>
      <c r="AY99" s="182"/>
      <c r="AZ99" s="235"/>
      <c r="BA99" s="450"/>
      <c r="BB99" s="460">
        <v>14</v>
      </c>
      <c r="BC99" s="460"/>
      <c r="BD99" s="164" t="str">
        <f>IF(BB99="","","-")</f>
        <v>-</v>
      </c>
      <c r="BE99" s="460">
        <v>21</v>
      </c>
      <c r="BF99" s="460"/>
      <c r="BG99" s="450"/>
      <c r="BH99" s="235"/>
      <c r="BI99" s="179"/>
      <c r="BJ99" s="182"/>
      <c r="BK99" s="197"/>
      <c r="BL99" s="197"/>
      <c r="BM99" s="197"/>
      <c r="BN99" s="182"/>
      <c r="BO99" s="197"/>
      <c r="BP99" s="197"/>
      <c r="BQ99" s="197"/>
      <c r="BR99" s="182"/>
      <c r="BS99" s="197"/>
      <c r="BT99" s="197"/>
      <c r="BU99" s="183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530"/>
      <c r="CJ99" s="531"/>
      <c r="CK99" s="531"/>
      <c r="CL99" s="532"/>
      <c r="CM99" s="530"/>
      <c r="CN99" s="531"/>
      <c r="CO99" s="531"/>
      <c r="CP99" s="531"/>
      <c r="CQ99" s="533"/>
      <c r="CR99" s="531"/>
      <c r="CS99" s="531"/>
      <c r="CT99" s="534"/>
      <c r="CU99" s="500"/>
      <c r="CV99" s="500"/>
      <c r="CW99" s="500"/>
      <c r="CX99" s="500"/>
      <c r="CY99" s="500"/>
      <c r="CZ99" s="500"/>
      <c r="DA99" s="500"/>
      <c r="DB99" s="500"/>
      <c r="DC99" s="500"/>
      <c r="DG99" s="530"/>
      <c r="DH99" s="535"/>
      <c r="DI99" s="535"/>
      <c r="DJ99" s="532"/>
      <c r="DK99" s="530"/>
      <c r="DL99" s="535"/>
      <c r="DM99" s="535"/>
      <c r="DN99" s="532"/>
      <c r="DT99" s="138">
        <f>IF(AQ99="","",IF(AQ99&gt;AT99,1,0))</f>
        <v>0</v>
      </c>
      <c r="DU99" s="138">
        <f>IF(AT99="","",IF(AT99&gt;AQ99,1,0))</f>
        <v>1</v>
      </c>
      <c r="DV99" s="138">
        <f>IF(BB99="","",IF(BB99&gt;BE99,1,0))</f>
        <v>0</v>
      </c>
      <c r="DW99" s="138">
        <f>IF(BB99="","",IF(BE99&gt;BB99,1,0))</f>
        <v>1</v>
      </c>
    </row>
    <row r="100" spans="1:118" ht="12" customHeight="1" hidden="1">
      <c r="A100" s="439" t="e">
        <f>'[1]組合せ'!#REF!</f>
        <v>#REF!</v>
      </c>
      <c r="B100" s="206"/>
      <c r="C100" s="206"/>
      <c r="D100" s="354" t="e">
        <f>VLOOKUP(A100,'[1]参加者名簿'!$A$86:$B$145,2)</f>
        <v>#REF!</v>
      </c>
      <c r="E100" s="355"/>
      <c r="F100" s="355"/>
      <c r="G100" s="355"/>
      <c r="H100" s="355"/>
      <c r="I100" s="358" t="e">
        <f>VLOOKUP($A100,'[1]参加者名簿'!$A$86:$D$145,4)</f>
        <v>#REF!</v>
      </c>
      <c r="J100" s="359"/>
      <c r="K100" s="359"/>
      <c r="L100" s="359"/>
      <c r="M100" s="359"/>
      <c r="N100" s="359"/>
      <c r="O100" s="359"/>
      <c r="P100" s="359"/>
      <c r="Q100" s="360"/>
      <c r="R100" s="458">
        <f>IF(AN90="","",AN90)</f>
      </c>
      <c r="S100" s="451"/>
      <c r="T100" s="451"/>
      <c r="U100" s="457" t="str">
        <f>IF(AQ90="○","●",IF(AQ90="●","○",""))</f>
        <v>●</v>
      </c>
      <c r="V100" s="457"/>
      <c r="W100" s="457"/>
      <c r="X100" s="457"/>
      <c r="Y100" s="457"/>
      <c r="Z100" s="451">
        <f>IF(AV90="","",AV90)</f>
      </c>
      <c r="AA100" s="451"/>
      <c r="AB100" s="452"/>
      <c r="AC100" s="458">
        <f>IF(AN95="","",AN95)</f>
      </c>
      <c r="AD100" s="451"/>
      <c r="AE100" s="451"/>
      <c r="AF100" s="457" t="str">
        <f>IF(AQ95="○","●",IF(AQ95="●","○",""))</f>
        <v>○</v>
      </c>
      <c r="AG100" s="457"/>
      <c r="AH100" s="457"/>
      <c r="AI100" s="457"/>
      <c r="AJ100" s="457"/>
      <c r="AK100" s="451">
        <f>IF(AV95="","",AV95)</f>
      </c>
      <c r="AL100" s="451"/>
      <c r="AM100" s="452"/>
      <c r="AN100" s="188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98"/>
      <c r="AY100" s="458"/>
      <c r="AZ100" s="451"/>
      <c r="BA100" s="451"/>
      <c r="BB100" s="457" t="str">
        <f>IF(AZ102="","",IF(AZ102&gt;BH102,"○","●"))</f>
        <v>○</v>
      </c>
      <c r="BC100" s="457"/>
      <c r="BD100" s="457"/>
      <c r="BE100" s="457"/>
      <c r="BF100" s="457"/>
      <c r="BG100" s="451"/>
      <c r="BH100" s="451"/>
      <c r="BI100" s="452"/>
      <c r="BJ100" s="184"/>
      <c r="BK100" s="152"/>
      <c r="BL100" s="152"/>
      <c r="BM100" s="152"/>
      <c r="BN100" s="184"/>
      <c r="BO100" s="152"/>
      <c r="BP100" s="152"/>
      <c r="BQ100" s="152"/>
      <c r="BR100" s="184"/>
      <c r="BS100" s="152"/>
      <c r="BT100" s="152"/>
      <c r="BU100" s="181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520"/>
      <c r="CJ100" s="500"/>
      <c r="CK100" s="500"/>
      <c r="CL100" s="521"/>
      <c r="CM100" s="520"/>
      <c r="CN100" s="500"/>
      <c r="CO100" s="500"/>
      <c r="CP100" s="500"/>
      <c r="CQ100" s="522"/>
      <c r="CR100" s="500"/>
      <c r="CS100" s="500"/>
      <c r="CT100" s="523"/>
      <c r="CU100" s="500"/>
      <c r="CV100" s="500"/>
      <c r="CW100" s="500"/>
      <c r="CX100" s="500"/>
      <c r="CY100" s="500"/>
      <c r="CZ100" s="500"/>
      <c r="DA100" s="500"/>
      <c r="DB100" s="500"/>
      <c r="DC100" s="500"/>
      <c r="DG100" s="520"/>
      <c r="DH100" s="536"/>
      <c r="DI100" s="536"/>
      <c r="DJ100" s="521"/>
      <c r="DK100" s="520"/>
      <c r="DL100" s="536"/>
      <c r="DM100" s="536"/>
      <c r="DN100" s="521"/>
    </row>
    <row r="101" spans="1:118" ht="12" customHeight="1" hidden="1">
      <c r="A101" s="439"/>
      <c r="B101" s="455"/>
      <c r="C101" s="456"/>
      <c r="D101" s="356"/>
      <c r="E101" s="357"/>
      <c r="F101" s="357"/>
      <c r="G101" s="357"/>
      <c r="H101" s="357"/>
      <c r="I101" s="361"/>
      <c r="J101" s="361"/>
      <c r="K101" s="361"/>
      <c r="L101" s="361"/>
      <c r="M101" s="361"/>
      <c r="N101" s="361"/>
      <c r="O101" s="361"/>
      <c r="P101" s="361"/>
      <c r="Q101" s="362"/>
      <c r="R101" s="459"/>
      <c r="S101" s="453"/>
      <c r="T101" s="453"/>
      <c r="U101" s="430"/>
      <c r="V101" s="430"/>
      <c r="W101" s="430"/>
      <c r="X101" s="430"/>
      <c r="Y101" s="430"/>
      <c r="Z101" s="453"/>
      <c r="AA101" s="453"/>
      <c r="AB101" s="454"/>
      <c r="AC101" s="459"/>
      <c r="AD101" s="453"/>
      <c r="AE101" s="453"/>
      <c r="AF101" s="430"/>
      <c r="AG101" s="430"/>
      <c r="AH101" s="430"/>
      <c r="AI101" s="430"/>
      <c r="AJ101" s="430"/>
      <c r="AK101" s="453"/>
      <c r="AL101" s="453"/>
      <c r="AM101" s="454"/>
      <c r="AN101" s="184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81"/>
      <c r="AY101" s="459"/>
      <c r="AZ101" s="453"/>
      <c r="BA101" s="453"/>
      <c r="BB101" s="430"/>
      <c r="BC101" s="430"/>
      <c r="BD101" s="430"/>
      <c r="BE101" s="430"/>
      <c r="BF101" s="430"/>
      <c r="BG101" s="453"/>
      <c r="BH101" s="453"/>
      <c r="BI101" s="454"/>
      <c r="BJ101" s="184"/>
      <c r="BK101" s="449">
        <f>COUNTIF($R100:$BI101,"○")</f>
        <v>2</v>
      </c>
      <c r="BL101" s="449"/>
      <c r="BM101" s="194"/>
      <c r="BN101" s="184"/>
      <c r="BO101" s="449">
        <f>COUNTIF($R100:$BI101,"●")</f>
        <v>1</v>
      </c>
      <c r="BP101" s="449"/>
      <c r="BQ101" s="194"/>
      <c r="BR101" s="193"/>
      <c r="BS101" s="449">
        <f>RANK(BK101,BJ90:BN109,0)</f>
        <v>2</v>
      </c>
      <c r="BT101" s="449"/>
      <c r="BU101" s="158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520"/>
      <c r="CJ101" s="524">
        <f>RANK(DH101,DG90:DJ109,0)</f>
        <v>2</v>
      </c>
      <c r="CK101" s="524"/>
      <c r="CL101" s="521"/>
      <c r="CM101" s="520"/>
      <c r="CN101" s="524">
        <f>RANK(DK101,DK90:DN109,0)</f>
        <v>2</v>
      </c>
      <c r="CO101" s="524"/>
      <c r="CP101" s="500"/>
      <c r="CQ101" s="522"/>
      <c r="CR101" s="525">
        <v>3</v>
      </c>
      <c r="CS101" s="525"/>
      <c r="CT101" s="523"/>
      <c r="CU101" s="500"/>
      <c r="CV101" s="500"/>
      <c r="CW101" s="500"/>
      <c r="CX101" s="500"/>
      <c r="CY101" s="500"/>
      <c r="CZ101" s="500"/>
      <c r="DA101" s="500"/>
      <c r="DB101" s="500"/>
      <c r="DC101" s="500"/>
      <c r="DG101" s="520"/>
      <c r="DH101" s="526">
        <f>S102+AD102+AO102+AZ102-AA102-AL102-AW102-BH102</f>
        <v>2</v>
      </c>
      <c r="DI101" s="526"/>
      <c r="DJ101" s="521"/>
      <c r="DK101" s="527">
        <f>SUM(U102:V104)+SUM(AF102:AG104)+SUM(AQ102:AR104)+SUM(BB102:BC104)-SUM(X102:Y104)-SUM(AI102:AJ104)-SUM(AT102:AU104)-SUM(BE102:BF104)</f>
        <v>3</v>
      </c>
      <c r="DL101" s="364"/>
      <c r="DM101" s="364"/>
      <c r="DN101" s="528"/>
    </row>
    <row r="102" spans="1:127" ht="12" customHeight="1" hidden="1">
      <c r="A102" s="439"/>
      <c r="B102" s="455"/>
      <c r="C102" s="456"/>
      <c r="D102" s="169"/>
      <c r="E102" s="163"/>
      <c r="F102" s="163"/>
      <c r="G102" s="163"/>
      <c r="H102" s="163"/>
      <c r="I102" s="207"/>
      <c r="J102" s="208"/>
      <c r="K102" s="208"/>
      <c r="L102" s="208"/>
      <c r="M102" s="208"/>
      <c r="N102" s="208"/>
      <c r="O102" s="208"/>
      <c r="P102" s="208"/>
      <c r="Q102" s="209"/>
      <c r="R102" s="168"/>
      <c r="S102" s="436">
        <f>IF(AW92="","",AW92)</f>
        <v>0</v>
      </c>
      <c r="T102" s="449" t="str">
        <f>IF(U102="","","(")</f>
        <v>(</v>
      </c>
      <c r="U102" s="436">
        <f>IF(AT92="","",AT92)</f>
        <v>5</v>
      </c>
      <c r="V102" s="436"/>
      <c r="W102" s="164" t="str">
        <f>IF(U102="","","-")</f>
        <v>-</v>
      </c>
      <c r="X102" s="436">
        <f>IF(AQ92="","",AQ92)</f>
        <v>21</v>
      </c>
      <c r="Y102" s="436"/>
      <c r="Z102" s="449" t="str">
        <f>IF(U102="","",")")</f>
        <v>)</v>
      </c>
      <c r="AA102" s="436">
        <f>IF(AO92="","",AO92)</f>
        <v>2</v>
      </c>
      <c r="AB102" s="164"/>
      <c r="AC102" s="168"/>
      <c r="AD102" s="436">
        <f>IF(AW97="","",AW97)</f>
        <v>2</v>
      </c>
      <c r="AE102" s="449" t="str">
        <f>IF(AF102="","","(")</f>
        <v>(</v>
      </c>
      <c r="AF102" s="436">
        <f>IF(AT97="","",AT97)</f>
        <v>21</v>
      </c>
      <c r="AG102" s="436"/>
      <c r="AH102" s="164" t="str">
        <f>IF(AF102="","","-")</f>
        <v>-</v>
      </c>
      <c r="AI102" s="436">
        <f>IF(AQ97="","",AQ97)</f>
        <v>12</v>
      </c>
      <c r="AJ102" s="436"/>
      <c r="AK102" s="449" t="str">
        <f>IF(AF102="","",")")</f>
        <v>)</v>
      </c>
      <c r="AL102" s="436">
        <f>IF(AO97="","",AO97)</f>
        <v>0</v>
      </c>
      <c r="AM102" s="164"/>
      <c r="AN102" s="184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81"/>
      <c r="AY102" s="168"/>
      <c r="AZ102" s="436">
        <f>IF(BB102="","",SUM(DV102:DV104))</f>
        <v>2</v>
      </c>
      <c r="BA102" s="449" t="str">
        <f>IF(BB102="","","(")</f>
        <v>(</v>
      </c>
      <c r="BB102" s="460">
        <v>21</v>
      </c>
      <c r="BC102" s="460"/>
      <c r="BD102" s="164" t="str">
        <f>IF(BB102="","","-")</f>
        <v>-</v>
      </c>
      <c r="BE102" s="460">
        <v>4</v>
      </c>
      <c r="BF102" s="460"/>
      <c r="BG102" s="449" t="str">
        <f>IF(BB102="","",")")</f>
        <v>)</v>
      </c>
      <c r="BH102" s="436">
        <f>IF(BB102="","",SUM(DW102:DW104))</f>
        <v>0</v>
      </c>
      <c r="BI102" s="158"/>
      <c r="BJ102" s="184"/>
      <c r="BK102" s="449"/>
      <c r="BL102" s="449"/>
      <c r="BM102" s="194"/>
      <c r="BN102" s="184"/>
      <c r="BO102" s="449"/>
      <c r="BP102" s="449"/>
      <c r="BQ102" s="194"/>
      <c r="BR102" s="193"/>
      <c r="BS102" s="449"/>
      <c r="BT102" s="449"/>
      <c r="BU102" s="202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520"/>
      <c r="CJ102" s="524"/>
      <c r="CK102" s="524"/>
      <c r="CL102" s="521"/>
      <c r="CM102" s="520"/>
      <c r="CN102" s="524"/>
      <c r="CO102" s="524"/>
      <c r="CP102" s="500"/>
      <c r="CQ102" s="522"/>
      <c r="CR102" s="525"/>
      <c r="CS102" s="525"/>
      <c r="CT102" s="523"/>
      <c r="CU102" s="500"/>
      <c r="CV102" s="500"/>
      <c r="CW102" s="500"/>
      <c r="CX102" s="500"/>
      <c r="CY102" s="500"/>
      <c r="CZ102" s="500"/>
      <c r="DA102" s="500"/>
      <c r="DB102" s="500"/>
      <c r="DC102" s="500"/>
      <c r="DG102" s="520"/>
      <c r="DH102" s="526"/>
      <c r="DI102" s="526"/>
      <c r="DJ102" s="521"/>
      <c r="DK102" s="529"/>
      <c r="DL102" s="364"/>
      <c r="DM102" s="364"/>
      <c r="DN102" s="528"/>
      <c r="DV102" s="138">
        <f>IF(BB102="","",IF(BB102&gt;BE102,1,0))</f>
        <v>1</v>
      </c>
      <c r="DW102" s="138">
        <f>IF(BB102="","",IF(BE102&gt;BB102,1,0))</f>
        <v>0</v>
      </c>
    </row>
    <row r="103" spans="1:127" ht="12" customHeight="1" hidden="1">
      <c r="A103" s="439" t="e">
        <f>'[1]組合せ'!#REF!</f>
        <v>#REF!</v>
      </c>
      <c r="B103" s="455"/>
      <c r="C103" s="456"/>
      <c r="D103" s="311" t="e">
        <f>VLOOKUP(A103,'[1]参加者名簿'!$A$86:$B$145,2)</f>
        <v>#REF!</v>
      </c>
      <c r="E103" s="440"/>
      <c r="F103" s="440"/>
      <c r="G103" s="440"/>
      <c r="H103" s="440"/>
      <c r="I103" s="253" t="e">
        <f>VLOOKUP($A103,'[1]参加者名簿'!$A$86:$D$145,4)</f>
        <v>#REF!</v>
      </c>
      <c r="J103" s="443"/>
      <c r="K103" s="443"/>
      <c r="L103" s="443"/>
      <c r="M103" s="443"/>
      <c r="N103" s="443"/>
      <c r="O103" s="443"/>
      <c r="P103" s="443"/>
      <c r="Q103" s="444"/>
      <c r="R103" s="168"/>
      <c r="S103" s="310"/>
      <c r="T103" s="449"/>
      <c r="U103" s="436">
        <f>IF(AT93="","",AT93)</f>
      </c>
      <c r="V103" s="436"/>
      <c r="W103" s="164">
        <f>IF(U103="","","-")</f>
      </c>
      <c r="X103" s="436">
        <f>IF(AQ93="","",AQ93)</f>
      </c>
      <c r="Y103" s="436"/>
      <c r="Z103" s="449"/>
      <c r="AA103" s="310"/>
      <c r="AB103" s="164"/>
      <c r="AC103" s="168"/>
      <c r="AD103" s="310"/>
      <c r="AE103" s="449"/>
      <c r="AF103" s="436">
        <f>IF(AT98="","",AT98)</f>
      </c>
      <c r="AG103" s="436"/>
      <c r="AH103" s="164">
        <f>IF(AF103="","","-")</f>
      </c>
      <c r="AI103" s="436">
        <f>IF(AQ98="","",AQ98)</f>
      </c>
      <c r="AJ103" s="436"/>
      <c r="AK103" s="449"/>
      <c r="AL103" s="310"/>
      <c r="AM103" s="164"/>
      <c r="AN103" s="184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81"/>
      <c r="AY103" s="184"/>
      <c r="AZ103" s="310"/>
      <c r="BA103" s="449"/>
      <c r="BB103" s="460"/>
      <c r="BC103" s="460"/>
      <c r="BD103" s="164">
        <f>IF(BB103="","","-")</f>
      </c>
      <c r="BE103" s="460"/>
      <c r="BF103" s="460"/>
      <c r="BG103" s="449"/>
      <c r="BH103" s="310"/>
      <c r="BI103" s="180"/>
      <c r="BJ103" s="184"/>
      <c r="BK103" s="449"/>
      <c r="BL103" s="449"/>
      <c r="BM103" s="194"/>
      <c r="BN103" s="184"/>
      <c r="BO103" s="449"/>
      <c r="BP103" s="449"/>
      <c r="BQ103" s="194"/>
      <c r="BR103" s="193"/>
      <c r="BS103" s="449"/>
      <c r="BT103" s="449"/>
      <c r="BU103" s="202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520"/>
      <c r="CJ103" s="524"/>
      <c r="CK103" s="524"/>
      <c r="CL103" s="521"/>
      <c r="CM103" s="520"/>
      <c r="CN103" s="524"/>
      <c r="CO103" s="524"/>
      <c r="CP103" s="500"/>
      <c r="CQ103" s="522"/>
      <c r="CR103" s="525"/>
      <c r="CS103" s="525"/>
      <c r="CT103" s="523"/>
      <c r="CU103" s="500"/>
      <c r="CV103" s="500"/>
      <c r="CW103" s="500"/>
      <c r="CX103" s="500"/>
      <c r="CY103" s="500"/>
      <c r="CZ103" s="500"/>
      <c r="DA103" s="500"/>
      <c r="DB103" s="500"/>
      <c r="DC103" s="500"/>
      <c r="DG103" s="520"/>
      <c r="DH103" s="526"/>
      <c r="DI103" s="526"/>
      <c r="DJ103" s="521"/>
      <c r="DK103" s="529"/>
      <c r="DL103" s="364"/>
      <c r="DM103" s="364"/>
      <c r="DN103" s="528"/>
      <c r="DV103" s="138">
        <f>IF(BB103="","",IF(BB103&gt;BE103,1,0))</f>
      </c>
      <c r="DW103" s="138">
        <f>IF(BB103="","",IF(BE103&gt;BB103,1,0))</f>
      </c>
    </row>
    <row r="104" spans="1:127" ht="12" customHeight="1" hidden="1">
      <c r="A104" s="439"/>
      <c r="B104" s="206"/>
      <c r="C104" s="206"/>
      <c r="D104" s="441"/>
      <c r="E104" s="442"/>
      <c r="F104" s="442"/>
      <c r="G104" s="442"/>
      <c r="H104" s="442"/>
      <c r="I104" s="445"/>
      <c r="J104" s="445"/>
      <c r="K104" s="445"/>
      <c r="L104" s="445"/>
      <c r="M104" s="445"/>
      <c r="N104" s="445"/>
      <c r="O104" s="445"/>
      <c r="P104" s="445"/>
      <c r="Q104" s="446"/>
      <c r="R104" s="173"/>
      <c r="S104" s="235"/>
      <c r="T104" s="450"/>
      <c r="U104" s="235">
        <f>IF(AT94="","",AT94)</f>
        <v>6</v>
      </c>
      <c r="V104" s="235"/>
      <c r="W104" s="174" t="str">
        <f>IF(U104="","","-")</f>
        <v>-</v>
      </c>
      <c r="X104" s="235">
        <f>IF(AQ94="","",AQ94)</f>
        <v>21</v>
      </c>
      <c r="Y104" s="235"/>
      <c r="Z104" s="450"/>
      <c r="AA104" s="235"/>
      <c r="AB104" s="174"/>
      <c r="AC104" s="173"/>
      <c r="AD104" s="235"/>
      <c r="AE104" s="450"/>
      <c r="AF104" s="436">
        <f>IF(AT99="","",AT99)</f>
        <v>21</v>
      </c>
      <c r="AG104" s="436"/>
      <c r="AH104" s="164" t="str">
        <f>IF(AF104="","","-")</f>
        <v>-</v>
      </c>
      <c r="AI104" s="436">
        <f>IF(AQ99="","",AQ99)</f>
        <v>15</v>
      </c>
      <c r="AJ104" s="436"/>
      <c r="AK104" s="450"/>
      <c r="AL104" s="235"/>
      <c r="AM104" s="174"/>
      <c r="AN104" s="182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83"/>
      <c r="AY104" s="182"/>
      <c r="AZ104" s="235"/>
      <c r="BA104" s="450"/>
      <c r="BB104" s="460">
        <v>21</v>
      </c>
      <c r="BC104" s="460"/>
      <c r="BD104" s="164" t="str">
        <f>IF(BB104="","","-")</f>
        <v>-</v>
      </c>
      <c r="BE104" s="460">
        <v>19</v>
      </c>
      <c r="BF104" s="460"/>
      <c r="BG104" s="450"/>
      <c r="BH104" s="235"/>
      <c r="BI104" s="179"/>
      <c r="BJ104" s="182"/>
      <c r="BK104" s="197"/>
      <c r="BL104" s="197"/>
      <c r="BM104" s="197"/>
      <c r="BN104" s="182"/>
      <c r="BO104" s="197"/>
      <c r="BP104" s="197"/>
      <c r="BQ104" s="197"/>
      <c r="BR104" s="182"/>
      <c r="BS104" s="197"/>
      <c r="BT104" s="197"/>
      <c r="BU104" s="183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530"/>
      <c r="CJ104" s="531"/>
      <c r="CK104" s="531"/>
      <c r="CL104" s="532"/>
      <c r="CM104" s="530"/>
      <c r="CN104" s="531"/>
      <c r="CO104" s="531"/>
      <c r="CP104" s="531"/>
      <c r="CQ104" s="533"/>
      <c r="CR104" s="531"/>
      <c r="CS104" s="531"/>
      <c r="CT104" s="534"/>
      <c r="CU104" s="500"/>
      <c r="CV104" s="500"/>
      <c r="CW104" s="500"/>
      <c r="CX104" s="500"/>
      <c r="CY104" s="500"/>
      <c r="CZ104" s="500"/>
      <c r="DA104" s="500"/>
      <c r="DB104" s="500"/>
      <c r="DC104" s="500"/>
      <c r="DG104" s="530"/>
      <c r="DH104" s="531"/>
      <c r="DI104" s="531"/>
      <c r="DJ104" s="532"/>
      <c r="DK104" s="530"/>
      <c r="DL104" s="531"/>
      <c r="DM104" s="531"/>
      <c r="DN104" s="532"/>
      <c r="DV104" s="138">
        <f>IF(BB104="","",IF(BB104&gt;BE104,1,0))</f>
        <v>1</v>
      </c>
      <c r="DW104" s="138">
        <f>IF(BB104="","",IF(BE104&gt;BB104,1,0))</f>
        <v>0</v>
      </c>
    </row>
    <row r="105" spans="1:118" ht="12" customHeight="1" hidden="1">
      <c r="A105" s="439" t="e">
        <f>'[1]組合せ'!#REF!</f>
        <v>#REF!</v>
      </c>
      <c r="B105" s="206"/>
      <c r="C105" s="206"/>
      <c r="D105" s="354" t="e">
        <f>VLOOKUP(A105,'[1]参加者名簿'!$A$86:$B$145,2)</f>
        <v>#REF!</v>
      </c>
      <c r="E105" s="355"/>
      <c r="F105" s="355"/>
      <c r="G105" s="355"/>
      <c r="H105" s="355"/>
      <c r="I105" s="358" t="e">
        <f>VLOOKUP($A105,'[1]参加者名簿'!$A$86:$D$145,4)</f>
        <v>#REF!</v>
      </c>
      <c r="J105" s="359"/>
      <c r="K105" s="359"/>
      <c r="L105" s="359"/>
      <c r="M105" s="359"/>
      <c r="N105" s="359"/>
      <c r="O105" s="359"/>
      <c r="P105" s="359"/>
      <c r="Q105" s="360"/>
      <c r="R105" s="458">
        <f>IF(AY90="","",AY90)</f>
      </c>
      <c r="S105" s="451"/>
      <c r="T105" s="451"/>
      <c r="U105" s="457" t="str">
        <f>IF(BB90="○","●",IF(BB90="●","○",""))</f>
        <v>●</v>
      </c>
      <c r="V105" s="457"/>
      <c r="W105" s="457"/>
      <c r="X105" s="457"/>
      <c r="Y105" s="457"/>
      <c r="Z105" s="451">
        <f>IF(BG90="","",BG90)</f>
      </c>
      <c r="AA105" s="451"/>
      <c r="AB105" s="452"/>
      <c r="AC105" s="458">
        <f>IF(AY95="","",AY95)</f>
      </c>
      <c r="AD105" s="451"/>
      <c r="AE105" s="451"/>
      <c r="AF105" s="457" t="str">
        <f>IF(BB95="○","●",IF(BB95="●","○",""))</f>
        <v>○</v>
      </c>
      <c r="AG105" s="457"/>
      <c r="AH105" s="457"/>
      <c r="AI105" s="457"/>
      <c r="AJ105" s="457"/>
      <c r="AK105" s="451">
        <f>IF(BG95="","",BG95)</f>
      </c>
      <c r="AL105" s="451"/>
      <c r="AM105" s="452"/>
      <c r="AN105" s="458">
        <f>IF(AY100="","",AY100)</f>
      </c>
      <c r="AO105" s="451"/>
      <c r="AP105" s="451"/>
      <c r="AQ105" s="457" t="str">
        <f>IF(BB100="○","●",IF(BB100="●","○",""))</f>
        <v>●</v>
      </c>
      <c r="AR105" s="457"/>
      <c r="AS105" s="457"/>
      <c r="AT105" s="457"/>
      <c r="AU105" s="457"/>
      <c r="AV105" s="451">
        <f>IF(BG100="","",BG100)</f>
      </c>
      <c r="AW105" s="451"/>
      <c r="AX105" s="452"/>
      <c r="AY105" s="165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7"/>
      <c r="BJ105" s="184"/>
      <c r="BK105" s="152"/>
      <c r="BL105" s="152"/>
      <c r="BM105" s="152"/>
      <c r="BN105" s="184"/>
      <c r="BO105" s="152"/>
      <c r="BP105" s="152"/>
      <c r="BQ105" s="152"/>
      <c r="BR105" s="184"/>
      <c r="BS105" s="152"/>
      <c r="BT105" s="152"/>
      <c r="BU105" s="181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520"/>
      <c r="CJ105" s="500"/>
      <c r="CK105" s="500"/>
      <c r="CL105" s="521"/>
      <c r="CM105" s="520"/>
      <c r="CN105" s="500"/>
      <c r="CO105" s="500"/>
      <c r="CP105" s="500"/>
      <c r="CQ105" s="522"/>
      <c r="CR105" s="500"/>
      <c r="CS105" s="500"/>
      <c r="CT105" s="523"/>
      <c r="CU105" s="500"/>
      <c r="CV105" s="500"/>
      <c r="CW105" s="500"/>
      <c r="CX105" s="500"/>
      <c r="CY105" s="500"/>
      <c r="CZ105" s="500"/>
      <c r="DA105" s="500"/>
      <c r="DB105" s="542"/>
      <c r="DC105" s="542"/>
      <c r="DG105" s="520"/>
      <c r="DH105" s="536"/>
      <c r="DI105" s="536"/>
      <c r="DJ105" s="521"/>
      <c r="DK105" s="520"/>
      <c r="DL105" s="536"/>
      <c r="DM105" s="536"/>
      <c r="DN105" s="521"/>
    </row>
    <row r="106" spans="1:118" ht="12" customHeight="1" hidden="1">
      <c r="A106" s="439"/>
      <c r="B106" s="471" t="s">
        <v>171</v>
      </c>
      <c r="C106" s="456"/>
      <c r="D106" s="356"/>
      <c r="E106" s="357"/>
      <c r="F106" s="357"/>
      <c r="G106" s="357"/>
      <c r="H106" s="357"/>
      <c r="I106" s="361"/>
      <c r="J106" s="361"/>
      <c r="K106" s="361"/>
      <c r="L106" s="361"/>
      <c r="M106" s="361"/>
      <c r="N106" s="361"/>
      <c r="O106" s="361"/>
      <c r="P106" s="361"/>
      <c r="Q106" s="362"/>
      <c r="R106" s="459"/>
      <c r="S106" s="453"/>
      <c r="T106" s="453"/>
      <c r="U106" s="430"/>
      <c r="V106" s="430"/>
      <c r="W106" s="430"/>
      <c r="X106" s="430"/>
      <c r="Y106" s="430"/>
      <c r="Z106" s="453"/>
      <c r="AA106" s="453"/>
      <c r="AB106" s="454"/>
      <c r="AC106" s="459"/>
      <c r="AD106" s="453"/>
      <c r="AE106" s="453"/>
      <c r="AF106" s="430"/>
      <c r="AG106" s="430"/>
      <c r="AH106" s="430"/>
      <c r="AI106" s="430"/>
      <c r="AJ106" s="430"/>
      <c r="AK106" s="453"/>
      <c r="AL106" s="453"/>
      <c r="AM106" s="454"/>
      <c r="AN106" s="459"/>
      <c r="AO106" s="453"/>
      <c r="AP106" s="453"/>
      <c r="AQ106" s="430"/>
      <c r="AR106" s="430"/>
      <c r="AS106" s="430"/>
      <c r="AT106" s="430"/>
      <c r="AU106" s="430"/>
      <c r="AV106" s="453"/>
      <c r="AW106" s="453"/>
      <c r="AX106" s="454"/>
      <c r="AY106" s="168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58"/>
      <c r="BJ106" s="184"/>
      <c r="BK106" s="449">
        <f>COUNTIF($R105:$BI106,"○")</f>
        <v>1</v>
      </c>
      <c r="BL106" s="449"/>
      <c r="BM106" s="194"/>
      <c r="BN106" s="184"/>
      <c r="BO106" s="449">
        <f>COUNTIF($R105:$BI106,"●")</f>
        <v>2</v>
      </c>
      <c r="BP106" s="449"/>
      <c r="BQ106" s="194"/>
      <c r="BR106" s="193"/>
      <c r="BS106" s="449">
        <f>RANK(BK106,BJ90:BN109,0)</f>
        <v>3</v>
      </c>
      <c r="BT106" s="449"/>
      <c r="BU106" s="158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520"/>
      <c r="CJ106" s="524">
        <f>RANK(DH106,DG90:DJ109,0)</f>
        <v>3</v>
      </c>
      <c r="CK106" s="524"/>
      <c r="CL106" s="521"/>
      <c r="CM106" s="520"/>
      <c r="CN106" s="524">
        <f>RANK(DK106,DK90:DN109,0)</f>
        <v>3</v>
      </c>
      <c r="CO106" s="524"/>
      <c r="CP106" s="500"/>
      <c r="CQ106" s="522"/>
      <c r="CR106" s="525">
        <v>3</v>
      </c>
      <c r="CS106" s="525"/>
      <c r="CT106" s="523"/>
      <c r="CU106" s="500"/>
      <c r="CV106" s="500"/>
      <c r="CW106" s="500"/>
      <c r="CX106" s="500"/>
      <c r="CY106" s="500"/>
      <c r="CZ106" s="500"/>
      <c r="DA106" s="500"/>
      <c r="DB106" s="542"/>
      <c r="DC106" s="542"/>
      <c r="DG106" s="520"/>
      <c r="DH106" s="526">
        <f>S107+AD107+AO107+AZ107-AA107-AL107-AW107-BH107</f>
        <v>-2</v>
      </c>
      <c r="DI106" s="526"/>
      <c r="DJ106" s="521"/>
      <c r="DK106" s="527">
        <f>SUM(U107:V109)+SUM(AF107:AG109)+SUM(AQ107:AR109)+SUM(BB107:BC109)-SUM(X107:Y109)-SUM(AI107:AJ109)-SUM(AT107:AU109)-SUM(BE107:BF109)</f>
        <v>-34</v>
      </c>
      <c r="DL106" s="364"/>
      <c r="DM106" s="364"/>
      <c r="DN106" s="528"/>
    </row>
    <row r="107" spans="1:118" ht="12" customHeight="1" hidden="1">
      <c r="A107" s="439"/>
      <c r="B107" s="455"/>
      <c r="C107" s="456"/>
      <c r="D107" s="169"/>
      <c r="E107" s="163"/>
      <c r="F107" s="163"/>
      <c r="G107" s="163"/>
      <c r="H107" s="163"/>
      <c r="I107" s="207"/>
      <c r="J107" s="208"/>
      <c r="K107" s="208"/>
      <c r="L107" s="208"/>
      <c r="M107" s="208"/>
      <c r="N107" s="208"/>
      <c r="O107" s="208"/>
      <c r="P107" s="208"/>
      <c r="Q107" s="209"/>
      <c r="R107" s="168"/>
      <c r="S107" s="436">
        <f>IF(BH92="","",BH92)</f>
        <v>0</v>
      </c>
      <c r="T107" s="449" t="str">
        <f>IF(U107="","","(")</f>
        <v>(</v>
      </c>
      <c r="U107" s="436">
        <f>IF(BE92="","",BE92)</f>
        <v>9</v>
      </c>
      <c r="V107" s="436"/>
      <c r="W107" s="164" t="str">
        <f>IF(U107="","","-")</f>
        <v>-</v>
      </c>
      <c r="X107" s="436">
        <f>IF(BB92="","",BB92)</f>
        <v>21</v>
      </c>
      <c r="Y107" s="436"/>
      <c r="Z107" s="449" t="str">
        <f>IF(U107="","",")")</f>
        <v>)</v>
      </c>
      <c r="AA107" s="436">
        <f>IF(AZ92="","",AZ92)</f>
        <v>2</v>
      </c>
      <c r="AB107" s="164"/>
      <c r="AC107" s="168"/>
      <c r="AD107" s="436">
        <f>IF(BH97="","",BH97)</f>
        <v>2</v>
      </c>
      <c r="AE107" s="449" t="str">
        <f>IF(AF107="","","(")</f>
        <v>(</v>
      </c>
      <c r="AF107" s="436">
        <f>IF(BE97="","",BE97)</f>
        <v>21</v>
      </c>
      <c r="AG107" s="436"/>
      <c r="AH107" s="164" t="str">
        <f>IF(AF107="","","-")</f>
        <v>-</v>
      </c>
      <c r="AI107" s="436">
        <f>IF(BB97="","",BB97)</f>
        <v>18</v>
      </c>
      <c r="AJ107" s="436"/>
      <c r="AK107" s="449" t="str">
        <f>IF(AF107="","",")")</f>
        <v>)</v>
      </c>
      <c r="AL107" s="436">
        <f>IF(AZ97="","",AZ97)</f>
        <v>0</v>
      </c>
      <c r="AM107" s="164"/>
      <c r="AN107" s="168"/>
      <c r="AO107" s="436">
        <f>IF(BH102="","",BH102)</f>
        <v>0</v>
      </c>
      <c r="AP107" s="449" t="str">
        <f>IF(AQ107="","","(")</f>
        <v>(</v>
      </c>
      <c r="AQ107" s="436">
        <f>IF(BE102="","",BE102)</f>
        <v>4</v>
      </c>
      <c r="AR107" s="436"/>
      <c r="AS107" s="164" t="str">
        <f>IF(AQ107="","","-")</f>
        <v>-</v>
      </c>
      <c r="AT107" s="436">
        <f>IF(BB102="","",BB102)</f>
        <v>21</v>
      </c>
      <c r="AU107" s="436"/>
      <c r="AV107" s="449" t="str">
        <f>IF(AQ107="","",")")</f>
        <v>)</v>
      </c>
      <c r="AW107" s="436">
        <f>IF(AZ102="","",AZ102)</f>
        <v>2</v>
      </c>
      <c r="AX107" s="164"/>
      <c r="AY107" s="168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58"/>
      <c r="BJ107" s="184"/>
      <c r="BK107" s="449"/>
      <c r="BL107" s="449"/>
      <c r="BM107" s="194"/>
      <c r="BN107" s="184"/>
      <c r="BO107" s="449"/>
      <c r="BP107" s="449"/>
      <c r="BQ107" s="194"/>
      <c r="BR107" s="193"/>
      <c r="BS107" s="449"/>
      <c r="BT107" s="449"/>
      <c r="BU107" s="202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520"/>
      <c r="CJ107" s="524"/>
      <c r="CK107" s="524"/>
      <c r="CL107" s="521"/>
      <c r="CM107" s="520"/>
      <c r="CN107" s="524"/>
      <c r="CO107" s="524"/>
      <c r="CP107" s="500"/>
      <c r="CQ107" s="522"/>
      <c r="CR107" s="525"/>
      <c r="CS107" s="525"/>
      <c r="CT107" s="523"/>
      <c r="CU107" s="500"/>
      <c r="CV107" s="500"/>
      <c r="CW107" s="500"/>
      <c r="CX107" s="500"/>
      <c r="CY107" s="500"/>
      <c r="CZ107" s="500"/>
      <c r="DA107" s="500"/>
      <c r="DB107" s="542"/>
      <c r="DC107" s="542"/>
      <c r="DG107" s="520"/>
      <c r="DH107" s="526"/>
      <c r="DI107" s="526"/>
      <c r="DJ107" s="521"/>
      <c r="DK107" s="529"/>
      <c r="DL107" s="364"/>
      <c r="DM107" s="364"/>
      <c r="DN107" s="528"/>
    </row>
    <row r="108" spans="1:118" ht="12" customHeight="1" hidden="1">
      <c r="A108" s="439" t="e">
        <f>'[1]組合せ'!#REF!</f>
        <v>#REF!</v>
      </c>
      <c r="B108" s="455"/>
      <c r="C108" s="456"/>
      <c r="D108" s="311" t="e">
        <f>VLOOKUP(A108,'[1]参加者名簿'!$A$86:$B$145,2)</f>
        <v>#REF!</v>
      </c>
      <c r="E108" s="440"/>
      <c r="F108" s="440"/>
      <c r="G108" s="440"/>
      <c r="H108" s="440"/>
      <c r="I108" s="253" t="e">
        <f>VLOOKUP($A108,'[1]参加者名簿'!$A$86:$D$145,4)</f>
        <v>#REF!</v>
      </c>
      <c r="J108" s="443"/>
      <c r="K108" s="443"/>
      <c r="L108" s="443"/>
      <c r="M108" s="443"/>
      <c r="N108" s="443"/>
      <c r="O108" s="443"/>
      <c r="P108" s="443"/>
      <c r="Q108" s="444"/>
      <c r="R108" s="168"/>
      <c r="S108" s="310"/>
      <c r="T108" s="449"/>
      <c r="U108" s="436">
        <f>IF(BE93="","",BE93)</f>
      </c>
      <c r="V108" s="436"/>
      <c r="W108" s="164">
        <f>IF(U108="","","-")</f>
      </c>
      <c r="X108" s="436">
        <f>IF(BB93="","",BB93)</f>
      </c>
      <c r="Y108" s="436"/>
      <c r="Z108" s="449"/>
      <c r="AA108" s="310"/>
      <c r="AB108" s="164"/>
      <c r="AC108" s="168"/>
      <c r="AD108" s="310"/>
      <c r="AE108" s="449"/>
      <c r="AF108" s="436">
        <f>IF(BE98="","",BE98)</f>
      </c>
      <c r="AG108" s="436"/>
      <c r="AH108" s="164">
        <f>IF(AF108="","","-")</f>
      </c>
      <c r="AI108" s="436">
        <f>IF(BB98="","",BB98)</f>
      </c>
      <c r="AJ108" s="436"/>
      <c r="AK108" s="449"/>
      <c r="AL108" s="310"/>
      <c r="AM108" s="164"/>
      <c r="AN108" s="168"/>
      <c r="AO108" s="310"/>
      <c r="AP108" s="449"/>
      <c r="AQ108" s="436">
        <f>IF(BE103="","",BE103)</f>
      </c>
      <c r="AR108" s="436"/>
      <c r="AS108" s="164">
        <f>IF(AQ108="","","-")</f>
      </c>
      <c r="AT108" s="436">
        <f>IF(BB103="","",BB103)</f>
      </c>
      <c r="AU108" s="436"/>
      <c r="AV108" s="449"/>
      <c r="AW108" s="310"/>
      <c r="AX108" s="164"/>
      <c r="AY108" s="168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58"/>
      <c r="BJ108" s="184"/>
      <c r="BK108" s="449"/>
      <c r="BL108" s="449"/>
      <c r="BM108" s="194"/>
      <c r="BN108" s="184"/>
      <c r="BO108" s="449"/>
      <c r="BP108" s="449"/>
      <c r="BQ108" s="194"/>
      <c r="BR108" s="193"/>
      <c r="BS108" s="449"/>
      <c r="BT108" s="449"/>
      <c r="BU108" s="202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520"/>
      <c r="CJ108" s="524"/>
      <c r="CK108" s="524"/>
      <c r="CL108" s="521"/>
      <c r="CM108" s="520"/>
      <c r="CN108" s="524"/>
      <c r="CO108" s="524"/>
      <c r="CP108" s="500"/>
      <c r="CQ108" s="522"/>
      <c r="CR108" s="525"/>
      <c r="CS108" s="525"/>
      <c r="CT108" s="523"/>
      <c r="CU108" s="542"/>
      <c r="CV108" s="542"/>
      <c r="CW108" s="542"/>
      <c r="CX108" s="542"/>
      <c r="CY108" s="542"/>
      <c r="CZ108" s="542"/>
      <c r="DA108" s="500"/>
      <c r="DB108" s="500"/>
      <c r="DG108" s="520"/>
      <c r="DH108" s="526"/>
      <c r="DI108" s="526"/>
      <c r="DJ108" s="521"/>
      <c r="DK108" s="529"/>
      <c r="DL108" s="364"/>
      <c r="DM108" s="364"/>
      <c r="DN108" s="528"/>
    </row>
    <row r="109" spans="1:118" ht="12" customHeight="1" hidden="1">
      <c r="A109" s="439"/>
      <c r="B109" s="206"/>
      <c r="C109" s="206"/>
      <c r="D109" s="441"/>
      <c r="E109" s="442"/>
      <c r="F109" s="442"/>
      <c r="G109" s="442"/>
      <c r="H109" s="442"/>
      <c r="I109" s="445"/>
      <c r="J109" s="445"/>
      <c r="K109" s="445"/>
      <c r="L109" s="445"/>
      <c r="M109" s="445"/>
      <c r="N109" s="445"/>
      <c r="O109" s="445"/>
      <c r="P109" s="445"/>
      <c r="Q109" s="446"/>
      <c r="R109" s="173"/>
      <c r="S109" s="235"/>
      <c r="T109" s="450"/>
      <c r="U109" s="235">
        <f>IF(BE94="","",BE94)</f>
        <v>8</v>
      </c>
      <c r="V109" s="235"/>
      <c r="W109" s="174" t="str">
        <f>IF(U109="","","-")</f>
        <v>-</v>
      </c>
      <c r="X109" s="235">
        <f>IF(BB94="","",BB94)</f>
        <v>21</v>
      </c>
      <c r="Y109" s="235"/>
      <c r="Z109" s="450"/>
      <c r="AA109" s="235"/>
      <c r="AB109" s="174"/>
      <c r="AC109" s="173"/>
      <c r="AD109" s="235"/>
      <c r="AE109" s="450"/>
      <c r="AF109" s="235">
        <f>IF(BE99="","",BE99)</f>
        <v>21</v>
      </c>
      <c r="AG109" s="235"/>
      <c r="AH109" s="174" t="str">
        <f>IF(AF109="","","-")</f>
        <v>-</v>
      </c>
      <c r="AI109" s="235">
        <f>IF(BB99="","",BB99)</f>
        <v>14</v>
      </c>
      <c r="AJ109" s="235"/>
      <c r="AK109" s="450"/>
      <c r="AL109" s="235"/>
      <c r="AM109" s="174"/>
      <c r="AN109" s="173"/>
      <c r="AO109" s="235"/>
      <c r="AP109" s="450"/>
      <c r="AQ109" s="235">
        <f>IF(BE104="","",BE104)</f>
        <v>19</v>
      </c>
      <c r="AR109" s="235"/>
      <c r="AS109" s="174" t="str">
        <f>IF(AQ109="","","-")</f>
        <v>-</v>
      </c>
      <c r="AT109" s="235">
        <f>IF(BB104="","",BB104)</f>
        <v>21</v>
      </c>
      <c r="AU109" s="235"/>
      <c r="AV109" s="450"/>
      <c r="AW109" s="235"/>
      <c r="AX109" s="174"/>
      <c r="AY109" s="173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5"/>
      <c r="BJ109" s="182"/>
      <c r="BK109" s="197"/>
      <c r="BL109" s="197"/>
      <c r="BM109" s="197"/>
      <c r="BN109" s="182"/>
      <c r="BO109" s="197"/>
      <c r="BP109" s="197"/>
      <c r="BQ109" s="197"/>
      <c r="BR109" s="182"/>
      <c r="BS109" s="197"/>
      <c r="BT109" s="197"/>
      <c r="BU109" s="183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530"/>
      <c r="CJ109" s="531"/>
      <c r="CK109" s="531"/>
      <c r="CL109" s="532"/>
      <c r="CM109" s="530"/>
      <c r="CN109" s="531"/>
      <c r="CO109" s="531"/>
      <c r="CP109" s="531"/>
      <c r="CQ109" s="537"/>
      <c r="CR109" s="538"/>
      <c r="CS109" s="538"/>
      <c r="CT109" s="539"/>
      <c r="CU109" s="542"/>
      <c r="CV109" s="542"/>
      <c r="CW109" s="542"/>
      <c r="CX109" s="542"/>
      <c r="CY109" s="542"/>
      <c r="CZ109" s="542"/>
      <c r="DA109" s="500"/>
      <c r="DB109" s="500"/>
      <c r="DG109" s="530"/>
      <c r="DH109" s="531"/>
      <c r="DI109" s="531"/>
      <c r="DJ109" s="532"/>
      <c r="DK109" s="530"/>
      <c r="DL109" s="531"/>
      <c r="DM109" s="531"/>
      <c r="DN109" s="532"/>
    </row>
    <row r="110" spans="1:118" ht="8.25" customHeight="1" hidden="1">
      <c r="A110" s="186"/>
      <c r="B110" s="206"/>
      <c r="C110" s="206"/>
      <c r="D110" s="185"/>
      <c r="E110" s="185"/>
      <c r="F110" s="185"/>
      <c r="G110" s="185"/>
      <c r="H110" s="185"/>
      <c r="I110" s="212"/>
      <c r="J110" s="212"/>
      <c r="K110" s="212"/>
      <c r="L110" s="212"/>
      <c r="M110" s="212"/>
      <c r="N110" s="212"/>
      <c r="O110" s="212"/>
      <c r="P110" s="212"/>
      <c r="Q110" s="212"/>
      <c r="R110" s="166"/>
      <c r="S110" s="178"/>
      <c r="T110" s="213"/>
      <c r="U110" s="178"/>
      <c r="V110" s="178"/>
      <c r="W110" s="166"/>
      <c r="X110" s="178"/>
      <c r="Y110" s="178"/>
      <c r="Z110" s="213"/>
      <c r="AA110" s="178"/>
      <c r="AB110" s="166"/>
      <c r="AC110" s="166"/>
      <c r="AD110" s="178"/>
      <c r="AE110" s="213"/>
      <c r="AF110" s="178"/>
      <c r="AG110" s="178"/>
      <c r="AH110" s="166"/>
      <c r="AI110" s="178"/>
      <c r="AJ110" s="178"/>
      <c r="AK110" s="213"/>
      <c r="AL110" s="178"/>
      <c r="AM110" s="166"/>
      <c r="AN110" s="166"/>
      <c r="AO110" s="178"/>
      <c r="AP110" s="213"/>
      <c r="AQ110" s="178"/>
      <c r="AR110" s="178"/>
      <c r="AS110" s="166"/>
      <c r="AT110" s="178"/>
      <c r="AU110" s="178"/>
      <c r="AV110" s="213"/>
      <c r="AW110" s="178"/>
      <c r="AX110" s="166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520"/>
      <c r="CJ110" s="500"/>
      <c r="CK110" s="500"/>
      <c r="CL110" s="521"/>
      <c r="CM110" s="520"/>
      <c r="CN110" s="500"/>
      <c r="CO110" s="500"/>
      <c r="CP110" s="500"/>
      <c r="CQ110" s="522"/>
      <c r="CR110" s="500"/>
      <c r="CS110" s="500"/>
      <c r="CT110" s="523"/>
      <c r="CU110" s="542"/>
      <c r="CV110" s="542"/>
      <c r="CW110" s="542"/>
      <c r="CX110" s="542"/>
      <c r="CY110" s="542"/>
      <c r="CZ110" s="542"/>
      <c r="DA110" s="500"/>
      <c r="DB110" s="500"/>
      <c r="DG110" s="520"/>
      <c r="DH110" s="500"/>
      <c r="DI110" s="500"/>
      <c r="DJ110" s="521"/>
      <c r="DK110" s="520"/>
      <c r="DL110" s="500"/>
      <c r="DM110" s="500"/>
      <c r="DN110" s="521"/>
    </row>
    <row r="111" spans="4:118" ht="21" customHeight="1" hidden="1">
      <c r="D111" s="220" t="s">
        <v>173</v>
      </c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2"/>
      <c r="R111" s="232" t="e">
        <f>D113</f>
        <v>#REF!</v>
      </c>
      <c r="S111" s="229"/>
      <c r="T111" s="229"/>
      <c r="U111" s="229"/>
      <c r="V111" s="229"/>
      <c r="W111" s="234" t="s">
        <v>158</v>
      </c>
      <c r="X111" s="234" t="e">
        <f>D116</f>
        <v>#REF!</v>
      </c>
      <c r="Y111" s="234"/>
      <c r="Z111" s="229"/>
      <c r="AA111" s="229"/>
      <c r="AB111" s="230"/>
      <c r="AC111" s="232" t="e">
        <f>D118</f>
        <v>#REF!</v>
      </c>
      <c r="AD111" s="229"/>
      <c r="AE111" s="229"/>
      <c r="AF111" s="229"/>
      <c r="AG111" s="229"/>
      <c r="AH111" s="234" t="s">
        <v>158</v>
      </c>
      <c r="AI111" s="234" t="e">
        <f>D121</f>
        <v>#REF!</v>
      </c>
      <c r="AJ111" s="234"/>
      <c r="AK111" s="229"/>
      <c r="AL111" s="229"/>
      <c r="AM111" s="230"/>
      <c r="AN111" s="232" t="e">
        <f>D123</f>
        <v>#REF!</v>
      </c>
      <c r="AO111" s="234"/>
      <c r="AP111" s="229"/>
      <c r="AQ111" s="229"/>
      <c r="AR111" s="229"/>
      <c r="AS111" s="234" t="s">
        <v>158</v>
      </c>
      <c r="AT111" s="234" t="e">
        <f>D126</f>
        <v>#REF!</v>
      </c>
      <c r="AU111" s="234"/>
      <c r="AV111" s="229"/>
      <c r="AW111" s="229"/>
      <c r="AX111" s="230"/>
      <c r="AY111" s="232" t="e">
        <f>D128</f>
        <v>#REF!</v>
      </c>
      <c r="AZ111" s="229"/>
      <c r="BA111" s="229"/>
      <c r="BB111" s="229"/>
      <c r="BC111" s="229"/>
      <c r="BD111" s="234" t="s">
        <v>158</v>
      </c>
      <c r="BE111" s="234" t="e">
        <f>D131</f>
        <v>#REF!</v>
      </c>
      <c r="BF111" s="234"/>
      <c r="BG111" s="229"/>
      <c r="BH111" s="229"/>
      <c r="BI111" s="230"/>
      <c r="BJ111" s="243" t="s">
        <v>54</v>
      </c>
      <c r="BK111" s="244"/>
      <c r="BL111" s="244"/>
      <c r="BM111" s="245"/>
      <c r="BN111" s="243" t="s">
        <v>55</v>
      </c>
      <c r="BO111" s="244"/>
      <c r="BP111" s="244"/>
      <c r="BQ111" s="245"/>
      <c r="BR111" s="461" t="s">
        <v>159</v>
      </c>
      <c r="BS111" s="462"/>
      <c r="BT111" s="462"/>
      <c r="BU111" s="465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501" t="s">
        <v>160</v>
      </c>
      <c r="CJ111" s="502"/>
      <c r="CK111" s="502"/>
      <c r="CL111" s="503"/>
      <c r="CM111" s="504" t="s">
        <v>161</v>
      </c>
      <c r="CN111" s="505"/>
      <c r="CO111" s="505"/>
      <c r="CP111" s="505"/>
      <c r="CQ111" s="506" t="s">
        <v>56</v>
      </c>
      <c r="CR111" s="507"/>
      <c r="CS111" s="507"/>
      <c r="CT111" s="508"/>
      <c r="CU111" s="500"/>
      <c r="CV111" s="500"/>
      <c r="CW111" s="500"/>
      <c r="CX111" s="500"/>
      <c r="CY111" s="500"/>
      <c r="CZ111" s="509"/>
      <c r="DA111" s="509"/>
      <c r="DB111" s="509"/>
      <c r="DC111" s="500"/>
      <c r="DG111" s="504" t="s">
        <v>162</v>
      </c>
      <c r="DH111" s="505"/>
      <c r="DI111" s="505"/>
      <c r="DJ111" s="510"/>
      <c r="DK111" s="504" t="s">
        <v>163</v>
      </c>
      <c r="DL111" s="505"/>
      <c r="DM111" s="505"/>
      <c r="DN111" s="510"/>
    </row>
    <row r="112" spans="4:118" ht="21" customHeight="1" hidden="1">
      <c r="D112" s="223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5"/>
      <c r="R112" s="219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31"/>
      <c r="AC112" s="219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31"/>
      <c r="AN112" s="219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31"/>
      <c r="AY112" s="219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31"/>
      <c r="BJ112" s="246"/>
      <c r="BK112" s="235"/>
      <c r="BL112" s="235"/>
      <c r="BM112" s="236"/>
      <c r="BN112" s="246"/>
      <c r="BO112" s="235"/>
      <c r="BP112" s="235"/>
      <c r="BQ112" s="236"/>
      <c r="BR112" s="463"/>
      <c r="BS112" s="464"/>
      <c r="BT112" s="464"/>
      <c r="BU112" s="466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511"/>
      <c r="CJ112" s="512"/>
      <c r="CK112" s="512"/>
      <c r="CL112" s="513"/>
      <c r="CM112" s="514"/>
      <c r="CN112" s="515"/>
      <c r="CO112" s="515"/>
      <c r="CP112" s="515"/>
      <c r="CQ112" s="516"/>
      <c r="CR112" s="517"/>
      <c r="CS112" s="517"/>
      <c r="CT112" s="518"/>
      <c r="CU112" s="500"/>
      <c r="CV112" s="500"/>
      <c r="CW112" s="500"/>
      <c r="CX112" s="500"/>
      <c r="CY112" s="500"/>
      <c r="CZ112" s="509"/>
      <c r="DA112" s="509"/>
      <c r="DB112" s="509"/>
      <c r="DC112" s="500"/>
      <c r="DG112" s="514"/>
      <c r="DH112" s="515"/>
      <c r="DI112" s="515"/>
      <c r="DJ112" s="519"/>
      <c r="DK112" s="514"/>
      <c r="DL112" s="515"/>
      <c r="DM112" s="515"/>
      <c r="DN112" s="519"/>
    </row>
    <row r="113" spans="1:118" ht="12" customHeight="1" hidden="1">
      <c r="A113" s="439" t="e">
        <f>'[1]組合せ'!#REF!</f>
        <v>#REF!</v>
      </c>
      <c r="B113" s="206"/>
      <c r="C113" s="206"/>
      <c r="D113" s="354" t="e">
        <f>VLOOKUP(A113,'[1]参加者名簿'!$A$86:$B$145,2)</f>
        <v>#REF!</v>
      </c>
      <c r="E113" s="355"/>
      <c r="F113" s="355"/>
      <c r="G113" s="355"/>
      <c r="H113" s="355"/>
      <c r="I113" s="358" t="e">
        <f>VLOOKUP($A113,'[1]参加者名簿'!$A$86:$D$145,4)</f>
        <v>#REF!</v>
      </c>
      <c r="J113" s="359"/>
      <c r="K113" s="359"/>
      <c r="L113" s="359"/>
      <c r="M113" s="359"/>
      <c r="N113" s="359"/>
      <c r="O113" s="359"/>
      <c r="P113" s="359"/>
      <c r="Q113" s="360"/>
      <c r="R113" s="165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458"/>
      <c r="AD113" s="451"/>
      <c r="AE113" s="451"/>
      <c r="AF113" s="457" t="str">
        <f>IF(AD115="","",IF(AD115&gt;AL115,"○","●"))</f>
        <v>○</v>
      </c>
      <c r="AG113" s="457"/>
      <c r="AH113" s="457"/>
      <c r="AI113" s="457"/>
      <c r="AJ113" s="457"/>
      <c r="AK113" s="451"/>
      <c r="AL113" s="451"/>
      <c r="AM113" s="452"/>
      <c r="AN113" s="458"/>
      <c r="AO113" s="451"/>
      <c r="AP113" s="451"/>
      <c r="AQ113" s="457" t="str">
        <f>IF(AO115="","",IF(AO115&gt;AW115,"○","●"))</f>
        <v>○</v>
      </c>
      <c r="AR113" s="457"/>
      <c r="AS113" s="457"/>
      <c r="AT113" s="457"/>
      <c r="AU113" s="457"/>
      <c r="AV113" s="451"/>
      <c r="AW113" s="451"/>
      <c r="AX113" s="452"/>
      <c r="AY113" s="458"/>
      <c r="AZ113" s="451"/>
      <c r="BA113" s="451"/>
      <c r="BB113" s="457" t="str">
        <f>IF(AZ115="","",IF(AZ115&gt;BH115,"○","●"))</f>
        <v>○</v>
      </c>
      <c r="BC113" s="457"/>
      <c r="BD113" s="457"/>
      <c r="BE113" s="457"/>
      <c r="BF113" s="457"/>
      <c r="BG113" s="451"/>
      <c r="BH113" s="451"/>
      <c r="BI113" s="452"/>
      <c r="BJ113" s="184"/>
      <c r="BK113" s="152"/>
      <c r="BL113" s="152"/>
      <c r="BM113" s="152"/>
      <c r="BN113" s="188"/>
      <c r="BO113" s="152"/>
      <c r="BP113" s="152"/>
      <c r="BQ113" s="152"/>
      <c r="BR113" s="188"/>
      <c r="BS113" s="189"/>
      <c r="BT113" s="152"/>
      <c r="BU113" s="181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520"/>
      <c r="CJ113" s="500"/>
      <c r="CK113" s="500"/>
      <c r="CL113" s="521"/>
      <c r="CM113" s="520"/>
      <c r="CN113" s="500"/>
      <c r="CO113" s="500"/>
      <c r="CP113" s="500"/>
      <c r="CQ113" s="522"/>
      <c r="CR113" s="500"/>
      <c r="CS113" s="500"/>
      <c r="CT113" s="523"/>
      <c r="CU113" s="500"/>
      <c r="CV113" s="500"/>
      <c r="CW113" s="500"/>
      <c r="CX113" s="500"/>
      <c r="CY113" s="500"/>
      <c r="CZ113" s="509"/>
      <c r="DA113" s="509"/>
      <c r="DB113" s="509"/>
      <c r="DC113" s="500"/>
      <c r="DG113" s="520"/>
      <c r="DH113" s="500"/>
      <c r="DI113" s="500"/>
      <c r="DJ113" s="521"/>
      <c r="DK113" s="520"/>
      <c r="DL113" s="500"/>
      <c r="DM113" s="500"/>
      <c r="DN113" s="521"/>
    </row>
    <row r="114" spans="1:118" ht="12" customHeight="1" hidden="1">
      <c r="A114" s="439"/>
      <c r="B114" s="455"/>
      <c r="C114" s="456"/>
      <c r="D114" s="356"/>
      <c r="E114" s="357"/>
      <c r="F114" s="357"/>
      <c r="G114" s="357"/>
      <c r="H114" s="357"/>
      <c r="I114" s="361"/>
      <c r="J114" s="361"/>
      <c r="K114" s="361"/>
      <c r="L114" s="361"/>
      <c r="M114" s="361"/>
      <c r="N114" s="361"/>
      <c r="O114" s="361"/>
      <c r="P114" s="361"/>
      <c r="Q114" s="362"/>
      <c r="R114" s="168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459"/>
      <c r="AD114" s="453"/>
      <c r="AE114" s="453"/>
      <c r="AF114" s="430"/>
      <c r="AG114" s="430"/>
      <c r="AH114" s="430"/>
      <c r="AI114" s="430"/>
      <c r="AJ114" s="430"/>
      <c r="AK114" s="453"/>
      <c r="AL114" s="453"/>
      <c r="AM114" s="454"/>
      <c r="AN114" s="459"/>
      <c r="AO114" s="453"/>
      <c r="AP114" s="453"/>
      <c r="AQ114" s="430"/>
      <c r="AR114" s="430"/>
      <c r="AS114" s="430"/>
      <c r="AT114" s="430"/>
      <c r="AU114" s="430"/>
      <c r="AV114" s="453"/>
      <c r="AW114" s="453"/>
      <c r="AX114" s="454"/>
      <c r="AY114" s="459"/>
      <c r="AZ114" s="453"/>
      <c r="BA114" s="453"/>
      <c r="BB114" s="430"/>
      <c r="BC114" s="430"/>
      <c r="BD114" s="430"/>
      <c r="BE114" s="430"/>
      <c r="BF114" s="430"/>
      <c r="BG114" s="453"/>
      <c r="BH114" s="453"/>
      <c r="BI114" s="454"/>
      <c r="BJ114" s="184"/>
      <c r="BK114" s="449">
        <f>COUNTIF($R113:$BI114,"○")</f>
        <v>3</v>
      </c>
      <c r="BL114" s="449"/>
      <c r="BM114" s="194"/>
      <c r="BN114" s="184"/>
      <c r="BO114" s="449">
        <f>COUNTIF($R113:$BI114,"●")</f>
        <v>0</v>
      </c>
      <c r="BP114" s="449"/>
      <c r="BQ114" s="194"/>
      <c r="BR114" s="193"/>
      <c r="BS114" s="449">
        <f>RANK(BK114,BJ113:BN132,0)</f>
        <v>1</v>
      </c>
      <c r="BT114" s="449"/>
      <c r="BU114" s="158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520"/>
      <c r="CJ114" s="524">
        <f>RANK(DH114,DG113:DJ132,0)</f>
        <v>1</v>
      </c>
      <c r="CK114" s="524"/>
      <c r="CL114" s="521"/>
      <c r="CM114" s="520"/>
      <c r="CN114" s="524">
        <f>RANK(DK114,DK113:DN132,0)</f>
        <v>1</v>
      </c>
      <c r="CO114" s="524"/>
      <c r="CP114" s="500"/>
      <c r="CQ114" s="522"/>
      <c r="CR114" s="525">
        <v>1</v>
      </c>
      <c r="CS114" s="525"/>
      <c r="CT114" s="523"/>
      <c r="CU114" s="500"/>
      <c r="CV114" s="500"/>
      <c r="CW114" s="500"/>
      <c r="CX114" s="500"/>
      <c r="CY114" s="500"/>
      <c r="CZ114" s="509"/>
      <c r="DA114" s="509"/>
      <c r="DB114" s="509"/>
      <c r="DC114" s="500"/>
      <c r="DG114" s="520"/>
      <c r="DH114" s="526">
        <f>S115+AD115+AO115+AZ115-AA115-AL115-AW115-BH115</f>
        <v>6</v>
      </c>
      <c r="DI114" s="526"/>
      <c r="DJ114" s="521"/>
      <c r="DK114" s="527">
        <f>SUM(U115:V117)+SUM(AF115:AG117)+SUM(AQ115:AR117)+SUM(BB115:BC117)-SUM(X115:Y117)-SUM(AI115:AJ117)-SUM(AT115:AU117)-SUM(BE115:BF117)</f>
        <v>87</v>
      </c>
      <c r="DL114" s="364"/>
      <c r="DM114" s="364"/>
      <c r="DN114" s="528"/>
    </row>
    <row r="115" spans="1:127" ht="12" customHeight="1" hidden="1">
      <c r="A115" s="439"/>
      <c r="B115" s="455"/>
      <c r="C115" s="456"/>
      <c r="D115" s="169"/>
      <c r="E115" s="163"/>
      <c r="F115" s="163"/>
      <c r="G115" s="163"/>
      <c r="H115" s="163"/>
      <c r="I115" s="207"/>
      <c r="J115" s="208"/>
      <c r="K115" s="208"/>
      <c r="L115" s="208"/>
      <c r="M115" s="208"/>
      <c r="N115" s="208"/>
      <c r="O115" s="208"/>
      <c r="P115" s="208"/>
      <c r="Q115" s="209"/>
      <c r="R115" s="168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8"/>
      <c r="AD115" s="436">
        <f>IF(AF115="","",SUM(DR115:DR117))</f>
        <v>2</v>
      </c>
      <c r="AE115" s="449" t="str">
        <f>IF(AF115="","","(")</f>
        <v>(</v>
      </c>
      <c r="AF115" s="460">
        <v>21</v>
      </c>
      <c r="AG115" s="460"/>
      <c r="AH115" s="164" t="str">
        <f>IF(AF115="","","-")</f>
        <v>-</v>
      </c>
      <c r="AI115" s="460">
        <v>3</v>
      </c>
      <c r="AJ115" s="460"/>
      <c r="AK115" s="449" t="str">
        <f>IF(AF115="","",")")</f>
        <v>)</v>
      </c>
      <c r="AL115" s="436">
        <f>IF(AF115="","",SUM(DS115:DS117))</f>
        <v>0</v>
      </c>
      <c r="AM115" s="158"/>
      <c r="AN115" s="168"/>
      <c r="AO115" s="436">
        <f>IF(AQ115="","",SUM(DT115:DT117))</f>
        <v>2</v>
      </c>
      <c r="AP115" s="449" t="str">
        <f>IF(AQ115="","","(")</f>
        <v>(</v>
      </c>
      <c r="AQ115" s="460">
        <v>21</v>
      </c>
      <c r="AR115" s="460"/>
      <c r="AS115" s="164" t="str">
        <f>IF(AQ115="","","-")</f>
        <v>-</v>
      </c>
      <c r="AT115" s="460">
        <v>5</v>
      </c>
      <c r="AU115" s="460"/>
      <c r="AV115" s="449" t="str">
        <f>IF(AQ115="","",")")</f>
        <v>)</v>
      </c>
      <c r="AW115" s="436">
        <f>IF(AQ115="","",SUM(DU115:DU117))</f>
        <v>0</v>
      </c>
      <c r="AX115" s="158"/>
      <c r="AY115" s="168"/>
      <c r="AZ115" s="436">
        <f>IF(BB115="","",SUM(DV115:DV117))</f>
        <v>2</v>
      </c>
      <c r="BA115" s="449" t="str">
        <f>IF(BB115="","","(")</f>
        <v>(</v>
      </c>
      <c r="BB115" s="460">
        <v>21</v>
      </c>
      <c r="BC115" s="460"/>
      <c r="BD115" s="164" t="str">
        <f>IF(BB115="","","-")</f>
        <v>-</v>
      </c>
      <c r="BE115" s="460">
        <v>9</v>
      </c>
      <c r="BF115" s="460"/>
      <c r="BG115" s="449" t="str">
        <f>IF(BB115="","",")")</f>
        <v>)</v>
      </c>
      <c r="BH115" s="436">
        <f>IF(BB115="","",SUM(DW115:DW117))</f>
        <v>0</v>
      </c>
      <c r="BI115" s="158"/>
      <c r="BJ115" s="184"/>
      <c r="BK115" s="449"/>
      <c r="BL115" s="449"/>
      <c r="BM115" s="194"/>
      <c r="BN115" s="184"/>
      <c r="BO115" s="449"/>
      <c r="BP115" s="449"/>
      <c r="BQ115" s="194"/>
      <c r="BR115" s="193"/>
      <c r="BS115" s="449"/>
      <c r="BT115" s="449"/>
      <c r="BU115" s="202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520"/>
      <c r="CJ115" s="524"/>
      <c r="CK115" s="524"/>
      <c r="CL115" s="521"/>
      <c r="CM115" s="520"/>
      <c r="CN115" s="524"/>
      <c r="CO115" s="524"/>
      <c r="CP115" s="500"/>
      <c r="CQ115" s="522"/>
      <c r="CR115" s="525"/>
      <c r="CS115" s="525"/>
      <c r="CT115" s="523"/>
      <c r="CU115" s="500"/>
      <c r="CV115" s="500"/>
      <c r="CW115" s="500"/>
      <c r="CX115" s="500"/>
      <c r="CY115" s="500"/>
      <c r="CZ115" s="509"/>
      <c r="DA115" s="509"/>
      <c r="DB115" s="509"/>
      <c r="DC115" s="500"/>
      <c r="DG115" s="520"/>
      <c r="DH115" s="526"/>
      <c r="DI115" s="526"/>
      <c r="DJ115" s="521"/>
      <c r="DK115" s="529"/>
      <c r="DL115" s="364"/>
      <c r="DM115" s="364"/>
      <c r="DN115" s="528"/>
      <c r="DR115" s="138">
        <f>IF(AF115="","",IF(AF115&gt;AI115,1,0))</f>
        <v>1</v>
      </c>
      <c r="DS115" s="138">
        <f>IF(AI115="","",IF(AI115&gt;AF115,1,0))</f>
        <v>0</v>
      </c>
      <c r="DT115" s="138">
        <f>IF(AQ115="","",IF(AQ115&gt;AT115,1,0))</f>
        <v>1</v>
      </c>
      <c r="DU115" s="138">
        <f>IF(AT115="","",IF(AT115&gt;AQ115,1,0))</f>
        <v>0</v>
      </c>
      <c r="DV115" s="138">
        <f>IF(BB115="","",IF(BB115&gt;BE115,1,0))</f>
        <v>1</v>
      </c>
      <c r="DW115" s="138">
        <f>IF(BB115="","",IF(BE115&gt;BB115,1,0))</f>
        <v>0</v>
      </c>
    </row>
    <row r="116" spans="1:127" ht="12" customHeight="1" hidden="1">
      <c r="A116" s="439" t="e">
        <f>'[1]組合せ'!#REF!</f>
        <v>#REF!</v>
      </c>
      <c r="B116" s="455"/>
      <c r="C116" s="456"/>
      <c r="D116" s="311" t="e">
        <f>VLOOKUP(A116,'[1]参加者名簿'!$A$86:$B$145,2)</f>
        <v>#REF!</v>
      </c>
      <c r="E116" s="440"/>
      <c r="F116" s="440"/>
      <c r="G116" s="440"/>
      <c r="H116" s="440"/>
      <c r="I116" s="253" t="e">
        <f>VLOOKUP($A116,'[1]参加者名簿'!$A$86:$D$145,4)</f>
        <v>#REF!</v>
      </c>
      <c r="J116" s="443"/>
      <c r="K116" s="443"/>
      <c r="L116" s="443"/>
      <c r="M116" s="443"/>
      <c r="N116" s="443"/>
      <c r="O116" s="443"/>
      <c r="P116" s="443"/>
      <c r="Q116" s="444"/>
      <c r="R116" s="168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8"/>
      <c r="AD116" s="310"/>
      <c r="AE116" s="449"/>
      <c r="AF116" s="460"/>
      <c r="AG116" s="460"/>
      <c r="AH116" s="164">
        <f>IF(AF116="","","-")</f>
      </c>
      <c r="AI116" s="460"/>
      <c r="AJ116" s="460"/>
      <c r="AK116" s="449"/>
      <c r="AL116" s="310"/>
      <c r="AM116" s="180"/>
      <c r="AN116" s="184"/>
      <c r="AO116" s="310"/>
      <c r="AP116" s="449"/>
      <c r="AQ116" s="460"/>
      <c r="AR116" s="460"/>
      <c r="AS116" s="164">
        <f>IF(AQ116="","","-")</f>
      </c>
      <c r="AT116" s="460"/>
      <c r="AU116" s="460"/>
      <c r="AV116" s="449"/>
      <c r="AW116" s="310"/>
      <c r="AX116" s="180"/>
      <c r="AY116" s="184"/>
      <c r="AZ116" s="310"/>
      <c r="BA116" s="449"/>
      <c r="BB116" s="460"/>
      <c r="BC116" s="460"/>
      <c r="BD116" s="164">
        <f>IF(BB116="","","-")</f>
      </c>
      <c r="BE116" s="460"/>
      <c r="BF116" s="460"/>
      <c r="BG116" s="449"/>
      <c r="BH116" s="310"/>
      <c r="BI116" s="180"/>
      <c r="BJ116" s="184"/>
      <c r="BK116" s="449"/>
      <c r="BL116" s="449"/>
      <c r="BM116" s="194"/>
      <c r="BN116" s="184"/>
      <c r="BO116" s="449"/>
      <c r="BP116" s="449"/>
      <c r="BQ116" s="194"/>
      <c r="BR116" s="193"/>
      <c r="BS116" s="449"/>
      <c r="BT116" s="449"/>
      <c r="BU116" s="202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520"/>
      <c r="CJ116" s="524"/>
      <c r="CK116" s="524"/>
      <c r="CL116" s="521"/>
      <c r="CM116" s="520"/>
      <c r="CN116" s="524"/>
      <c r="CO116" s="524"/>
      <c r="CP116" s="500"/>
      <c r="CQ116" s="522"/>
      <c r="CR116" s="525"/>
      <c r="CS116" s="525"/>
      <c r="CT116" s="523"/>
      <c r="CU116" s="500"/>
      <c r="CV116" s="500"/>
      <c r="CW116" s="500"/>
      <c r="CX116" s="500"/>
      <c r="CY116" s="500"/>
      <c r="CZ116" s="509"/>
      <c r="DA116" s="509"/>
      <c r="DB116" s="509"/>
      <c r="DC116" s="500"/>
      <c r="DG116" s="520"/>
      <c r="DH116" s="526"/>
      <c r="DI116" s="526"/>
      <c r="DJ116" s="521"/>
      <c r="DK116" s="529"/>
      <c r="DL116" s="364"/>
      <c r="DM116" s="364"/>
      <c r="DN116" s="528"/>
      <c r="DR116" s="138">
        <f>IF(AF116="","",IF(AF116&gt;AI116,1,0))</f>
      </c>
      <c r="DS116" s="138">
        <f>IF(AI116="","",IF(AI116&gt;AF116,1,0))</f>
      </c>
      <c r="DT116" s="138">
        <f>IF(AQ116="","",IF(AQ116&gt;AT116,1,0))</f>
      </c>
      <c r="DU116" s="138">
        <f>IF(AT116="","",IF(AT116&gt;AQ116,1,0))</f>
      </c>
      <c r="DV116" s="138">
        <f>IF(BB116="","",IF(BB116&gt;BE116,1,0))</f>
      </c>
      <c r="DW116" s="138">
        <f>IF(BB116="","",IF(BE116&gt;BB116,1,0))</f>
      </c>
    </row>
    <row r="117" spans="1:127" ht="12" customHeight="1" hidden="1">
      <c r="A117" s="439"/>
      <c r="B117" s="206"/>
      <c r="C117" s="206"/>
      <c r="D117" s="441"/>
      <c r="E117" s="442"/>
      <c r="F117" s="442"/>
      <c r="G117" s="442"/>
      <c r="H117" s="442"/>
      <c r="I117" s="445"/>
      <c r="J117" s="445"/>
      <c r="K117" s="445"/>
      <c r="L117" s="445"/>
      <c r="M117" s="445"/>
      <c r="N117" s="445"/>
      <c r="O117" s="445"/>
      <c r="P117" s="445"/>
      <c r="Q117" s="446"/>
      <c r="R117" s="173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3"/>
      <c r="AD117" s="235"/>
      <c r="AE117" s="450"/>
      <c r="AF117" s="460">
        <v>21</v>
      </c>
      <c r="AG117" s="460"/>
      <c r="AH117" s="164" t="str">
        <f>IF(AF117="","","-")</f>
        <v>-</v>
      </c>
      <c r="AI117" s="460">
        <v>8</v>
      </c>
      <c r="AJ117" s="460"/>
      <c r="AK117" s="450"/>
      <c r="AL117" s="235"/>
      <c r="AM117" s="179"/>
      <c r="AN117" s="182"/>
      <c r="AO117" s="235"/>
      <c r="AP117" s="450"/>
      <c r="AQ117" s="460">
        <v>21</v>
      </c>
      <c r="AR117" s="460"/>
      <c r="AS117" s="164" t="str">
        <f>IF(AQ117="","","-")</f>
        <v>-</v>
      </c>
      <c r="AT117" s="460">
        <v>6</v>
      </c>
      <c r="AU117" s="460"/>
      <c r="AV117" s="450"/>
      <c r="AW117" s="235"/>
      <c r="AX117" s="179"/>
      <c r="AY117" s="182"/>
      <c r="AZ117" s="235"/>
      <c r="BA117" s="450"/>
      <c r="BB117" s="460">
        <v>21</v>
      </c>
      <c r="BC117" s="460"/>
      <c r="BD117" s="164" t="str">
        <f>IF(BB117="","","-")</f>
        <v>-</v>
      </c>
      <c r="BE117" s="460">
        <v>8</v>
      </c>
      <c r="BF117" s="460"/>
      <c r="BG117" s="450"/>
      <c r="BH117" s="235"/>
      <c r="BI117" s="179"/>
      <c r="BJ117" s="182"/>
      <c r="BK117" s="197"/>
      <c r="BL117" s="197"/>
      <c r="BM117" s="197"/>
      <c r="BN117" s="182"/>
      <c r="BO117" s="197"/>
      <c r="BP117" s="197"/>
      <c r="BQ117" s="197"/>
      <c r="BR117" s="182"/>
      <c r="BS117" s="197"/>
      <c r="BT117" s="197"/>
      <c r="BU117" s="183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530"/>
      <c r="CJ117" s="531"/>
      <c r="CK117" s="531"/>
      <c r="CL117" s="532"/>
      <c r="CM117" s="530"/>
      <c r="CN117" s="531"/>
      <c r="CO117" s="531"/>
      <c r="CP117" s="531"/>
      <c r="CQ117" s="533"/>
      <c r="CR117" s="531"/>
      <c r="CS117" s="531"/>
      <c r="CT117" s="534"/>
      <c r="CU117" s="500"/>
      <c r="CV117" s="500"/>
      <c r="CW117" s="500"/>
      <c r="CX117" s="500"/>
      <c r="CY117" s="500"/>
      <c r="CZ117" s="500"/>
      <c r="DA117" s="500"/>
      <c r="DB117" s="500"/>
      <c r="DC117" s="500"/>
      <c r="DG117" s="530"/>
      <c r="DH117" s="535"/>
      <c r="DI117" s="535"/>
      <c r="DJ117" s="532"/>
      <c r="DK117" s="530"/>
      <c r="DL117" s="535"/>
      <c r="DM117" s="535"/>
      <c r="DN117" s="532"/>
      <c r="DR117" s="138">
        <f>IF(AF117="","",IF(AF117&gt;AI117,1,0))</f>
        <v>1</v>
      </c>
      <c r="DS117" s="138">
        <f>IF(AI117="","",IF(AI117&gt;AF117,1,0))</f>
        <v>0</v>
      </c>
      <c r="DT117" s="138">
        <f>IF(AQ117="","",IF(AQ117&gt;AT117,1,0))</f>
        <v>1</v>
      </c>
      <c r="DU117" s="138">
        <f>IF(AT117="","",IF(AT117&gt;AQ117,1,0))</f>
        <v>0</v>
      </c>
      <c r="DV117" s="138">
        <f>IF(BB117="","",IF(BB117&gt;BE117,1,0))</f>
        <v>1</v>
      </c>
      <c r="DW117" s="138">
        <f>IF(BB117="","",IF(BE117&gt;BB117,1,0))</f>
        <v>0</v>
      </c>
    </row>
    <row r="118" spans="1:118" ht="12" customHeight="1" hidden="1">
      <c r="A118" s="439" t="e">
        <f>'[1]組合せ'!#REF!</f>
        <v>#REF!</v>
      </c>
      <c r="B118" s="206"/>
      <c r="C118" s="206"/>
      <c r="D118" s="354" t="e">
        <f>VLOOKUP(A118,'[1]参加者名簿'!$A$86:$B$145,2)</f>
        <v>#REF!</v>
      </c>
      <c r="E118" s="355"/>
      <c r="F118" s="355"/>
      <c r="G118" s="355"/>
      <c r="H118" s="355"/>
      <c r="I118" s="358" t="e">
        <f>VLOOKUP($A118,'[1]参加者名簿'!$A$86:$D$145,4)</f>
        <v>#REF!</v>
      </c>
      <c r="J118" s="359"/>
      <c r="K118" s="359"/>
      <c r="L118" s="359"/>
      <c r="M118" s="359"/>
      <c r="N118" s="359"/>
      <c r="O118" s="359"/>
      <c r="P118" s="359"/>
      <c r="Q118" s="360"/>
      <c r="R118" s="458">
        <f>IF(AC113="","",AC113)</f>
      </c>
      <c r="S118" s="451"/>
      <c r="T118" s="451"/>
      <c r="U118" s="457" t="str">
        <f>IF(AF113="○","●",IF(AF113="●","○",""))</f>
        <v>●</v>
      </c>
      <c r="V118" s="457"/>
      <c r="W118" s="457"/>
      <c r="X118" s="457"/>
      <c r="Y118" s="457"/>
      <c r="Z118" s="451">
        <f>IF(AK113="","",AK113)</f>
      </c>
      <c r="AA118" s="451"/>
      <c r="AB118" s="452"/>
      <c r="AC118" s="165"/>
      <c r="AD118" s="166"/>
      <c r="AE118" s="166"/>
      <c r="AF118" s="166"/>
      <c r="AG118" s="166"/>
      <c r="AH118" s="166"/>
      <c r="AI118" s="166"/>
      <c r="AJ118" s="166"/>
      <c r="AK118" s="166"/>
      <c r="AL118" s="189"/>
      <c r="AM118" s="198"/>
      <c r="AN118" s="458"/>
      <c r="AO118" s="451"/>
      <c r="AP118" s="451"/>
      <c r="AQ118" s="457" t="str">
        <f>IF(AO120="","",IF(AO120&gt;AW120,"○","●"))</f>
        <v>●</v>
      </c>
      <c r="AR118" s="457"/>
      <c r="AS118" s="457"/>
      <c r="AT118" s="457"/>
      <c r="AU118" s="457"/>
      <c r="AV118" s="451"/>
      <c r="AW118" s="451"/>
      <c r="AX118" s="452"/>
      <c r="AY118" s="458"/>
      <c r="AZ118" s="451"/>
      <c r="BA118" s="451"/>
      <c r="BB118" s="457" t="str">
        <f>IF(AZ120="","",IF(AZ120&gt;BH120,"○","●"))</f>
        <v>●</v>
      </c>
      <c r="BC118" s="457"/>
      <c r="BD118" s="457"/>
      <c r="BE118" s="457"/>
      <c r="BF118" s="457"/>
      <c r="BG118" s="451"/>
      <c r="BH118" s="451"/>
      <c r="BI118" s="452"/>
      <c r="BJ118" s="184"/>
      <c r="BK118" s="152"/>
      <c r="BL118" s="152"/>
      <c r="BM118" s="152"/>
      <c r="BN118" s="184"/>
      <c r="BO118" s="152"/>
      <c r="BP118" s="152"/>
      <c r="BQ118" s="152"/>
      <c r="BR118" s="184"/>
      <c r="BS118" s="152"/>
      <c r="BT118" s="152"/>
      <c r="BU118" s="181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520"/>
      <c r="CJ118" s="500"/>
      <c r="CK118" s="500"/>
      <c r="CL118" s="521"/>
      <c r="CM118" s="520"/>
      <c r="CN118" s="500"/>
      <c r="CO118" s="500"/>
      <c r="CP118" s="500"/>
      <c r="CQ118" s="522"/>
      <c r="CR118" s="500"/>
      <c r="CS118" s="500"/>
      <c r="CT118" s="523"/>
      <c r="CU118" s="500"/>
      <c r="CV118" s="500"/>
      <c r="CW118" s="500"/>
      <c r="CX118" s="500"/>
      <c r="CY118" s="500"/>
      <c r="CZ118" s="500"/>
      <c r="DA118" s="500"/>
      <c r="DB118" s="500"/>
      <c r="DC118" s="500"/>
      <c r="DG118" s="520"/>
      <c r="DH118" s="536"/>
      <c r="DI118" s="536"/>
      <c r="DJ118" s="521"/>
      <c r="DK118" s="520"/>
      <c r="DL118" s="536"/>
      <c r="DM118" s="536"/>
      <c r="DN118" s="521"/>
    </row>
    <row r="119" spans="1:118" ht="12" customHeight="1" hidden="1">
      <c r="A119" s="439"/>
      <c r="B119" s="455"/>
      <c r="C119" s="456"/>
      <c r="D119" s="356"/>
      <c r="E119" s="357"/>
      <c r="F119" s="357"/>
      <c r="G119" s="357"/>
      <c r="H119" s="357"/>
      <c r="I119" s="361"/>
      <c r="J119" s="361"/>
      <c r="K119" s="361"/>
      <c r="L119" s="361"/>
      <c r="M119" s="361"/>
      <c r="N119" s="361"/>
      <c r="O119" s="361"/>
      <c r="P119" s="361"/>
      <c r="Q119" s="362"/>
      <c r="R119" s="459"/>
      <c r="S119" s="453"/>
      <c r="T119" s="453"/>
      <c r="U119" s="430"/>
      <c r="V119" s="430"/>
      <c r="W119" s="430"/>
      <c r="X119" s="430"/>
      <c r="Y119" s="430"/>
      <c r="Z119" s="453"/>
      <c r="AA119" s="453"/>
      <c r="AB119" s="454"/>
      <c r="AC119" s="168"/>
      <c r="AD119" s="164"/>
      <c r="AE119" s="164"/>
      <c r="AF119" s="164"/>
      <c r="AG119" s="164"/>
      <c r="AH119" s="164"/>
      <c r="AI119" s="164"/>
      <c r="AJ119" s="164"/>
      <c r="AK119" s="164"/>
      <c r="AL119" s="152"/>
      <c r="AM119" s="181"/>
      <c r="AN119" s="459"/>
      <c r="AO119" s="453"/>
      <c r="AP119" s="453"/>
      <c r="AQ119" s="430"/>
      <c r="AR119" s="430"/>
      <c r="AS119" s="430"/>
      <c r="AT119" s="430"/>
      <c r="AU119" s="430"/>
      <c r="AV119" s="453"/>
      <c r="AW119" s="453"/>
      <c r="AX119" s="454"/>
      <c r="AY119" s="459"/>
      <c r="AZ119" s="453"/>
      <c r="BA119" s="453"/>
      <c r="BB119" s="430"/>
      <c r="BC119" s="430"/>
      <c r="BD119" s="430"/>
      <c r="BE119" s="430"/>
      <c r="BF119" s="430"/>
      <c r="BG119" s="453"/>
      <c r="BH119" s="453"/>
      <c r="BI119" s="454"/>
      <c r="BJ119" s="184"/>
      <c r="BK119" s="449">
        <f>COUNTIF($R118:$BI119,"○")</f>
        <v>0</v>
      </c>
      <c r="BL119" s="449"/>
      <c r="BM119" s="194"/>
      <c r="BN119" s="184"/>
      <c r="BO119" s="449">
        <f>COUNTIF($R118:$BI119,"●")</f>
        <v>3</v>
      </c>
      <c r="BP119" s="449"/>
      <c r="BQ119" s="194"/>
      <c r="BR119" s="193"/>
      <c r="BS119" s="449">
        <f>RANK(BK119,BJ113:BN132,0)</f>
        <v>4</v>
      </c>
      <c r="BT119" s="449"/>
      <c r="BU119" s="158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520"/>
      <c r="CJ119" s="524">
        <f>RANK(DH119,DG113:DJ132,0)</f>
        <v>4</v>
      </c>
      <c r="CK119" s="524"/>
      <c r="CL119" s="521"/>
      <c r="CM119" s="520"/>
      <c r="CN119" s="524">
        <f>RANK(DK119,DK113:DN132,0)</f>
        <v>4</v>
      </c>
      <c r="CO119" s="524"/>
      <c r="CP119" s="500"/>
      <c r="CQ119" s="522"/>
      <c r="CR119" s="525">
        <v>2</v>
      </c>
      <c r="CS119" s="525"/>
      <c r="CT119" s="523"/>
      <c r="CU119" s="500"/>
      <c r="CV119" s="500"/>
      <c r="CW119" s="500"/>
      <c r="CX119" s="500"/>
      <c r="CY119" s="500"/>
      <c r="CZ119" s="500"/>
      <c r="DA119" s="500"/>
      <c r="DB119" s="500"/>
      <c r="DC119" s="500"/>
      <c r="DG119" s="520"/>
      <c r="DH119" s="526">
        <f>S120+AD120+AO120+AZ120-AA120-AL120-AW120-BH120</f>
        <v>-6</v>
      </c>
      <c r="DI119" s="526"/>
      <c r="DJ119" s="521"/>
      <c r="DK119" s="527">
        <f>SUM(U120:V122)+SUM(AF120:AG122)+SUM(AQ120:AR122)+SUM(BB120:BC122)-SUM(X120:Y122)-SUM(AI120:AJ122)-SUM(AT120:AU122)-SUM(BE120:BF122)</f>
        <v>-56</v>
      </c>
      <c r="DL119" s="364"/>
      <c r="DM119" s="364"/>
      <c r="DN119" s="528"/>
    </row>
    <row r="120" spans="1:127" ht="12" customHeight="1" hidden="1">
      <c r="A120" s="439"/>
      <c r="B120" s="455"/>
      <c r="C120" s="456"/>
      <c r="D120" s="169"/>
      <c r="E120" s="163"/>
      <c r="F120" s="163"/>
      <c r="G120" s="163"/>
      <c r="H120" s="163"/>
      <c r="I120" s="207"/>
      <c r="J120" s="208"/>
      <c r="K120" s="208"/>
      <c r="L120" s="208"/>
      <c r="M120" s="208"/>
      <c r="N120" s="208"/>
      <c r="O120" s="208"/>
      <c r="P120" s="208"/>
      <c r="Q120" s="209"/>
      <c r="R120" s="168"/>
      <c r="S120" s="436">
        <f>IF(AL115="","",AL115)</f>
        <v>0</v>
      </c>
      <c r="T120" s="449" t="str">
        <f>IF(U120="","","(")</f>
        <v>(</v>
      </c>
      <c r="U120" s="436">
        <f>IF(AI115="","",AI115)</f>
        <v>3</v>
      </c>
      <c r="V120" s="436"/>
      <c r="W120" s="164" t="str">
        <f>IF(U120="","","-")</f>
        <v>-</v>
      </c>
      <c r="X120" s="436">
        <f>IF(AF115="","",AF115)</f>
        <v>21</v>
      </c>
      <c r="Y120" s="436"/>
      <c r="Z120" s="449" t="str">
        <f>IF(U120="","",")")</f>
        <v>)</v>
      </c>
      <c r="AA120" s="436">
        <f>IF(AD115="","",AD115)</f>
        <v>2</v>
      </c>
      <c r="AB120" s="164"/>
      <c r="AC120" s="168"/>
      <c r="AD120" s="164"/>
      <c r="AE120" s="164"/>
      <c r="AF120" s="164"/>
      <c r="AG120" s="164"/>
      <c r="AH120" s="164"/>
      <c r="AI120" s="164"/>
      <c r="AJ120" s="164"/>
      <c r="AK120" s="164"/>
      <c r="AL120" s="152"/>
      <c r="AM120" s="181"/>
      <c r="AN120" s="184"/>
      <c r="AO120" s="436">
        <f>IF(AQ120="","",SUM(DT120:DT122))</f>
        <v>0</v>
      </c>
      <c r="AP120" s="449" t="str">
        <f>IF(AQ120="","","(")</f>
        <v>(</v>
      </c>
      <c r="AQ120" s="460">
        <v>12</v>
      </c>
      <c r="AR120" s="460"/>
      <c r="AS120" s="164" t="str">
        <f>IF(AQ120="","","-")</f>
        <v>-</v>
      </c>
      <c r="AT120" s="460">
        <v>21</v>
      </c>
      <c r="AU120" s="460"/>
      <c r="AV120" s="449" t="str">
        <f>IF(AQ120="","",")")</f>
        <v>)</v>
      </c>
      <c r="AW120" s="436">
        <f>IF(AQ120="","",SUM(DU120:DU122))</f>
        <v>2</v>
      </c>
      <c r="AX120" s="181"/>
      <c r="AY120" s="168"/>
      <c r="AZ120" s="436">
        <f>IF(BB120="","",SUM(DV120:DV122))</f>
        <v>0</v>
      </c>
      <c r="BA120" s="449" t="str">
        <f>IF(BB120="","","(")</f>
        <v>(</v>
      </c>
      <c r="BB120" s="460">
        <v>18</v>
      </c>
      <c r="BC120" s="460"/>
      <c r="BD120" s="164" t="str">
        <f>IF(BB120="","","-")</f>
        <v>-</v>
      </c>
      <c r="BE120" s="460">
        <v>21</v>
      </c>
      <c r="BF120" s="460"/>
      <c r="BG120" s="449" t="str">
        <f>IF(BB120="","",")")</f>
        <v>)</v>
      </c>
      <c r="BH120" s="436">
        <f>IF(BB120="","",SUM(DW120:DW122))</f>
        <v>2</v>
      </c>
      <c r="BI120" s="158"/>
      <c r="BJ120" s="184"/>
      <c r="BK120" s="449"/>
      <c r="BL120" s="449"/>
      <c r="BM120" s="194"/>
      <c r="BN120" s="184"/>
      <c r="BO120" s="449"/>
      <c r="BP120" s="449"/>
      <c r="BQ120" s="194"/>
      <c r="BR120" s="193"/>
      <c r="BS120" s="449"/>
      <c r="BT120" s="449"/>
      <c r="BU120" s="202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520"/>
      <c r="CJ120" s="524"/>
      <c r="CK120" s="524"/>
      <c r="CL120" s="521"/>
      <c r="CM120" s="520"/>
      <c r="CN120" s="524"/>
      <c r="CO120" s="524"/>
      <c r="CP120" s="500"/>
      <c r="CQ120" s="522"/>
      <c r="CR120" s="525"/>
      <c r="CS120" s="525"/>
      <c r="CT120" s="523"/>
      <c r="CU120" s="500"/>
      <c r="CV120" s="500"/>
      <c r="CW120" s="500"/>
      <c r="CX120" s="500"/>
      <c r="CY120" s="500"/>
      <c r="CZ120" s="500"/>
      <c r="DA120" s="500"/>
      <c r="DB120" s="500"/>
      <c r="DC120" s="500"/>
      <c r="DG120" s="520"/>
      <c r="DH120" s="526"/>
      <c r="DI120" s="526"/>
      <c r="DJ120" s="521"/>
      <c r="DK120" s="529"/>
      <c r="DL120" s="364"/>
      <c r="DM120" s="364"/>
      <c r="DN120" s="528"/>
      <c r="DT120" s="138">
        <f>IF(AQ120="","",IF(AQ120&gt;AT120,1,0))</f>
        <v>0</v>
      </c>
      <c r="DU120" s="138">
        <f>IF(AT120="","",IF(AT120&gt;AQ120,1,0))</f>
        <v>1</v>
      </c>
      <c r="DV120" s="138">
        <f>IF(BB120="","",IF(BB120&gt;BE120,1,0))</f>
        <v>0</v>
      </c>
      <c r="DW120" s="138">
        <f>IF(BB120="","",IF(BE120&gt;BB120,1,0))</f>
        <v>1</v>
      </c>
    </row>
    <row r="121" spans="1:127" ht="12" customHeight="1" hidden="1">
      <c r="A121" s="439" t="e">
        <f>'[1]組合せ'!#REF!</f>
        <v>#REF!</v>
      </c>
      <c r="B121" s="455"/>
      <c r="C121" s="456"/>
      <c r="D121" s="311" t="e">
        <f>VLOOKUP(A121,'[1]参加者名簿'!$A$86:$B$145,2)</f>
        <v>#REF!</v>
      </c>
      <c r="E121" s="440"/>
      <c r="F121" s="440"/>
      <c r="G121" s="440"/>
      <c r="H121" s="440"/>
      <c r="I121" s="253" t="e">
        <f>VLOOKUP($A121,'[1]参加者名簿'!$A$86:$D$145,4)</f>
        <v>#REF!</v>
      </c>
      <c r="J121" s="443"/>
      <c r="K121" s="443"/>
      <c r="L121" s="443"/>
      <c r="M121" s="443"/>
      <c r="N121" s="443"/>
      <c r="O121" s="443"/>
      <c r="P121" s="443"/>
      <c r="Q121" s="444"/>
      <c r="R121" s="168"/>
      <c r="S121" s="310"/>
      <c r="T121" s="449"/>
      <c r="U121" s="436">
        <f>IF(AI116="","",AI116)</f>
      </c>
      <c r="V121" s="436"/>
      <c r="W121" s="164">
        <f>IF(U121="","","-")</f>
      </c>
      <c r="X121" s="436">
        <f>IF(AF116="","",AF116)</f>
      </c>
      <c r="Y121" s="436"/>
      <c r="Z121" s="449"/>
      <c r="AA121" s="310"/>
      <c r="AB121" s="164"/>
      <c r="AC121" s="168"/>
      <c r="AD121" s="164"/>
      <c r="AE121" s="164"/>
      <c r="AF121" s="164"/>
      <c r="AG121" s="164"/>
      <c r="AH121" s="164"/>
      <c r="AI121" s="164"/>
      <c r="AJ121" s="164"/>
      <c r="AK121" s="164"/>
      <c r="AL121" s="152"/>
      <c r="AM121" s="181"/>
      <c r="AN121" s="184"/>
      <c r="AO121" s="310"/>
      <c r="AP121" s="449"/>
      <c r="AQ121" s="460"/>
      <c r="AR121" s="460"/>
      <c r="AS121" s="164">
        <f>IF(AQ121="","","-")</f>
      </c>
      <c r="AT121" s="460"/>
      <c r="AU121" s="460"/>
      <c r="AV121" s="449"/>
      <c r="AW121" s="310"/>
      <c r="AX121" s="180"/>
      <c r="AY121" s="184"/>
      <c r="AZ121" s="310"/>
      <c r="BA121" s="449"/>
      <c r="BB121" s="460"/>
      <c r="BC121" s="460"/>
      <c r="BD121" s="164">
        <f>IF(BB121="","","-")</f>
      </c>
      <c r="BE121" s="460"/>
      <c r="BF121" s="460"/>
      <c r="BG121" s="449"/>
      <c r="BH121" s="310"/>
      <c r="BI121" s="180"/>
      <c r="BJ121" s="184"/>
      <c r="BK121" s="449"/>
      <c r="BL121" s="449"/>
      <c r="BM121" s="194"/>
      <c r="BN121" s="184"/>
      <c r="BO121" s="449"/>
      <c r="BP121" s="449"/>
      <c r="BQ121" s="194"/>
      <c r="BR121" s="193"/>
      <c r="BS121" s="449"/>
      <c r="BT121" s="449"/>
      <c r="BU121" s="202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520"/>
      <c r="CJ121" s="524"/>
      <c r="CK121" s="524"/>
      <c r="CL121" s="521"/>
      <c r="CM121" s="520"/>
      <c r="CN121" s="524"/>
      <c r="CO121" s="524"/>
      <c r="CP121" s="500"/>
      <c r="CQ121" s="522"/>
      <c r="CR121" s="525"/>
      <c r="CS121" s="525"/>
      <c r="CT121" s="523"/>
      <c r="CU121" s="500"/>
      <c r="CV121" s="500"/>
      <c r="CW121" s="500"/>
      <c r="CX121" s="500"/>
      <c r="CY121" s="500"/>
      <c r="CZ121" s="500"/>
      <c r="DA121" s="500"/>
      <c r="DB121" s="500"/>
      <c r="DC121" s="500"/>
      <c r="DG121" s="520"/>
      <c r="DH121" s="526"/>
      <c r="DI121" s="526"/>
      <c r="DJ121" s="521"/>
      <c r="DK121" s="529"/>
      <c r="DL121" s="364"/>
      <c r="DM121" s="364"/>
      <c r="DN121" s="528"/>
      <c r="DT121" s="138">
        <f>IF(AQ121="","",IF(AQ121&gt;AT121,1,0))</f>
      </c>
      <c r="DU121" s="138">
        <f>IF(AT121="","",IF(AT121&gt;AQ121,1,0))</f>
      </c>
      <c r="DV121" s="138">
        <f>IF(BB121="","",IF(BB121&gt;BE121,1,0))</f>
      </c>
      <c r="DW121" s="138">
        <f>IF(BB121="","",IF(BE121&gt;BB121,1,0))</f>
      </c>
    </row>
    <row r="122" spans="1:127" ht="12" customHeight="1" hidden="1">
      <c r="A122" s="439"/>
      <c r="B122" s="206"/>
      <c r="C122" s="206"/>
      <c r="D122" s="441"/>
      <c r="E122" s="442"/>
      <c r="F122" s="442"/>
      <c r="G122" s="442"/>
      <c r="H122" s="442"/>
      <c r="I122" s="445"/>
      <c r="J122" s="445"/>
      <c r="K122" s="445"/>
      <c r="L122" s="445"/>
      <c r="M122" s="445"/>
      <c r="N122" s="445"/>
      <c r="O122" s="445"/>
      <c r="P122" s="445"/>
      <c r="Q122" s="446"/>
      <c r="R122" s="173"/>
      <c r="S122" s="235"/>
      <c r="T122" s="450"/>
      <c r="U122" s="436">
        <f>IF(AI117="","",AI117)</f>
        <v>8</v>
      </c>
      <c r="V122" s="436"/>
      <c r="W122" s="164" t="str">
        <f>IF(U122="","","-")</f>
        <v>-</v>
      </c>
      <c r="X122" s="436">
        <f>IF(AF117="","",AF117)</f>
        <v>21</v>
      </c>
      <c r="Y122" s="436"/>
      <c r="Z122" s="450"/>
      <c r="AA122" s="235"/>
      <c r="AB122" s="174"/>
      <c r="AC122" s="173"/>
      <c r="AD122" s="174"/>
      <c r="AE122" s="174"/>
      <c r="AF122" s="174"/>
      <c r="AG122" s="174"/>
      <c r="AH122" s="174"/>
      <c r="AI122" s="174"/>
      <c r="AJ122" s="174"/>
      <c r="AK122" s="174"/>
      <c r="AL122" s="197"/>
      <c r="AM122" s="183"/>
      <c r="AN122" s="182"/>
      <c r="AO122" s="235"/>
      <c r="AP122" s="450"/>
      <c r="AQ122" s="460">
        <v>15</v>
      </c>
      <c r="AR122" s="460"/>
      <c r="AS122" s="164" t="str">
        <f>IF(AQ122="","","-")</f>
        <v>-</v>
      </c>
      <c r="AT122" s="460">
        <v>21</v>
      </c>
      <c r="AU122" s="460"/>
      <c r="AV122" s="450"/>
      <c r="AW122" s="235"/>
      <c r="AX122" s="179"/>
      <c r="AY122" s="182"/>
      <c r="AZ122" s="235"/>
      <c r="BA122" s="450"/>
      <c r="BB122" s="460">
        <v>14</v>
      </c>
      <c r="BC122" s="460"/>
      <c r="BD122" s="164" t="str">
        <f>IF(BB122="","","-")</f>
        <v>-</v>
      </c>
      <c r="BE122" s="460">
        <v>21</v>
      </c>
      <c r="BF122" s="460"/>
      <c r="BG122" s="450"/>
      <c r="BH122" s="235"/>
      <c r="BI122" s="179"/>
      <c r="BJ122" s="182"/>
      <c r="BK122" s="197"/>
      <c r="BL122" s="197"/>
      <c r="BM122" s="197"/>
      <c r="BN122" s="182"/>
      <c r="BO122" s="197"/>
      <c r="BP122" s="197"/>
      <c r="BQ122" s="197"/>
      <c r="BR122" s="182"/>
      <c r="BS122" s="197"/>
      <c r="BT122" s="197"/>
      <c r="BU122" s="183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530"/>
      <c r="CJ122" s="531"/>
      <c r="CK122" s="531"/>
      <c r="CL122" s="532"/>
      <c r="CM122" s="530"/>
      <c r="CN122" s="531"/>
      <c r="CO122" s="531"/>
      <c r="CP122" s="531"/>
      <c r="CQ122" s="533"/>
      <c r="CR122" s="531"/>
      <c r="CS122" s="531"/>
      <c r="CT122" s="534"/>
      <c r="CU122" s="500"/>
      <c r="CV122" s="500"/>
      <c r="CW122" s="500"/>
      <c r="CX122" s="500"/>
      <c r="CY122" s="500"/>
      <c r="CZ122" s="500"/>
      <c r="DA122" s="500"/>
      <c r="DB122" s="500"/>
      <c r="DC122" s="500"/>
      <c r="DG122" s="530"/>
      <c r="DH122" s="535"/>
      <c r="DI122" s="535"/>
      <c r="DJ122" s="532"/>
      <c r="DK122" s="530"/>
      <c r="DL122" s="535"/>
      <c r="DM122" s="535"/>
      <c r="DN122" s="532"/>
      <c r="DT122" s="138">
        <f>IF(AQ122="","",IF(AQ122&gt;AT122,1,0))</f>
        <v>0</v>
      </c>
      <c r="DU122" s="138">
        <f>IF(AT122="","",IF(AT122&gt;AQ122,1,0))</f>
        <v>1</v>
      </c>
      <c r="DV122" s="138">
        <f>IF(BB122="","",IF(BB122&gt;BE122,1,0))</f>
        <v>0</v>
      </c>
      <c r="DW122" s="138">
        <f>IF(BB122="","",IF(BE122&gt;BB122,1,0))</f>
        <v>1</v>
      </c>
    </row>
    <row r="123" spans="1:118" ht="12" customHeight="1" hidden="1">
      <c r="A123" s="439" t="e">
        <f>'[1]組合せ'!#REF!</f>
        <v>#REF!</v>
      </c>
      <c r="B123" s="206"/>
      <c r="C123" s="206"/>
      <c r="D123" s="354" t="e">
        <f>VLOOKUP(A123,'[1]参加者名簿'!$A$86:$B$145,2)</f>
        <v>#REF!</v>
      </c>
      <c r="E123" s="355"/>
      <c r="F123" s="355"/>
      <c r="G123" s="355"/>
      <c r="H123" s="355"/>
      <c r="I123" s="358" t="e">
        <f>VLOOKUP($A123,'[1]参加者名簿'!$A$86:$D$145,4)</f>
        <v>#REF!</v>
      </c>
      <c r="J123" s="359"/>
      <c r="K123" s="359"/>
      <c r="L123" s="359"/>
      <c r="M123" s="359"/>
      <c r="N123" s="359"/>
      <c r="O123" s="359"/>
      <c r="P123" s="359"/>
      <c r="Q123" s="360"/>
      <c r="R123" s="458">
        <f>IF(AN113="","",AN113)</f>
      </c>
      <c r="S123" s="451"/>
      <c r="T123" s="451"/>
      <c r="U123" s="457" t="str">
        <f>IF(AQ113="○","●",IF(AQ113="●","○",""))</f>
        <v>●</v>
      </c>
      <c r="V123" s="457"/>
      <c r="W123" s="457"/>
      <c r="X123" s="457"/>
      <c r="Y123" s="457"/>
      <c r="Z123" s="451">
        <f>IF(AV113="","",AV113)</f>
      </c>
      <c r="AA123" s="451"/>
      <c r="AB123" s="452"/>
      <c r="AC123" s="458">
        <f>IF(AN118="","",AN118)</f>
      </c>
      <c r="AD123" s="451"/>
      <c r="AE123" s="451"/>
      <c r="AF123" s="457" t="str">
        <f>IF(AQ118="○","●",IF(AQ118="●","○",""))</f>
        <v>○</v>
      </c>
      <c r="AG123" s="457"/>
      <c r="AH123" s="457"/>
      <c r="AI123" s="457"/>
      <c r="AJ123" s="457"/>
      <c r="AK123" s="451">
        <f>IF(AV118="","",AV118)</f>
      </c>
      <c r="AL123" s="451"/>
      <c r="AM123" s="452"/>
      <c r="AN123" s="188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98"/>
      <c r="AY123" s="458"/>
      <c r="AZ123" s="451"/>
      <c r="BA123" s="451"/>
      <c r="BB123" s="457" t="str">
        <f>IF(AZ125="","",IF(AZ125&gt;BH125,"○","●"))</f>
        <v>○</v>
      </c>
      <c r="BC123" s="457"/>
      <c r="BD123" s="457"/>
      <c r="BE123" s="457"/>
      <c r="BF123" s="457"/>
      <c r="BG123" s="451"/>
      <c r="BH123" s="451"/>
      <c r="BI123" s="452"/>
      <c r="BJ123" s="184"/>
      <c r="BK123" s="152"/>
      <c r="BL123" s="152"/>
      <c r="BM123" s="152"/>
      <c r="BN123" s="184"/>
      <c r="BO123" s="152"/>
      <c r="BP123" s="152"/>
      <c r="BQ123" s="152"/>
      <c r="BR123" s="184"/>
      <c r="BS123" s="152"/>
      <c r="BT123" s="152"/>
      <c r="BU123" s="181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520"/>
      <c r="CJ123" s="500"/>
      <c r="CK123" s="500"/>
      <c r="CL123" s="521"/>
      <c r="CM123" s="520"/>
      <c r="CN123" s="500"/>
      <c r="CO123" s="500"/>
      <c r="CP123" s="500"/>
      <c r="CQ123" s="522"/>
      <c r="CR123" s="500"/>
      <c r="CS123" s="500"/>
      <c r="CT123" s="523"/>
      <c r="CU123" s="500"/>
      <c r="CV123" s="500"/>
      <c r="CW123" s="500"/>
      <c r="CX123" s="500"/>
      <c r="CY123" s="500"/>
      <c r="CZ123" s="500"/>
      <c r="DA123" s="500"/>
      <c r="DB123" s="500"/>
      <c r="DC123" s="500"/>
      <c r="DG123" s="520"/>
      <c r="DH123" s="536"/>
      <c r="DI123" s="536"/>
      <c r="DJ123" s="521"/>
      <c r="DK123" s="520"/>
      <c r="DL123" s="536"/>
      <c r="DM123" s="536"/>
      <c r="DN123" s="521"/>
    </row>
    <row r="124" spans="1:118" ht="12" customHeight="1" hidden="1">
      <c r="A124" s="439"/>
      <c r="B124" s="455"/>
      <c r="C124" s="456"/>
      <c r="D124" s="356"/>
      <c r="E124" s="357"/>
      <c r="F124" s="357"/>
      <c r="G124" s="357"/>
      <c r="H124" s="357"/>
      <c r="I124" s="361"/>
      <c r="J124" s="361"/>
      <c r="K124" s="361"/>
      <c r="L124" s="361"/>
      <c r="M124" s="361"/>
      <c r="N124" s="361"/>
      <c r="O124" s="361"/>
      <c r="P124" s="361"/>
      <c r="Q124" s="362"/>
      <c r="R124" s="459"/>
      <c r="S124" s="453"/>
      <c r="T124" s="453"/>
      <c r="U124" s="430"/>
      <c r="V124" s="430"/>
      <c r="W124" s="430"/>
      <c r="X124" s="430"/>
      <c r="Y124" s="430"/>
      <c r="Z124" s="453"/>
      <c r="AA124" s="453"/>
      <c r="AB124" s="454"/>
      <c r="AC124" s="459"/>
      <c r="AD124" s="453"/>
      <c r="AE124" s="453"/>
      <c r="AF124" s="430"/>
      <c r="AG124" s="430"/>
      <c r="AH124" s="430"/>
      <c r="AI124" s="430"/>
      <c r="AJ124" s="430"/>
      <c r="AK124" s="453"/>
      <c r="AL124" s="453"/>
      <c r="AM124" s="454"/>
      <c r="AN124" s="184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81"/>
      <c r="AY124" s="459"/>
      <c r="AZ124" s="453"/>
      <c r="BA124" s="453"/>
      <c r="BB124" s="430"/>
      <c r="BC124" s="430"/>
      <c r="BD124" s="430"/>
      <c r="BE124" s="430"/>
      <c r="BF124" s="430"/>
      <c r="BG124" s="453"/>
      <c r="BH124" s="453"/>
      <c r="BI124" s="454"/>
      <c r="BJ124" s="184"/>
      <c r="BK124" s="449">
        <f>COUNTIF($R123:$BI124,"○")</f>
        <v>2</v>
      </c>
      <c r="BL124" s="449"/>
      <c r="BM124" s="194"/>
      <c r="BN124" s="184"/>
      <c r="BO124" s="449">
        <f>COUNTIF($R123:$BI124,"●")</f>
        <v>1</v>
      </c>
      <c r="BP124" s="449"/>
      <c r="BQ124" s="194"/>
      <c r="BR124" s="193"/>
      <c r="BS124" s="449">
        <f>RANK(BK124,BJ113:BN132,0)</f>
        <v>2</v>
      </c>
      <c r="BT124" s="449"/>
      <c r="BU124" s="158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520"/>
      <c r="CJ124" s="524">
        <f>RANK(DH124,DG113:DJ132,0)</f>
        <v>2</v>
      </c>
      <c r="CK124" s="524"/>
      <c r="CL124" s="521"/>
      <c r="CM124" s="520"/>
      <c r="CN124" s="524">
        <f>RANK(DK124,DK113:DN132,0)</f>
        <v>2</v>
      </c>
      <c r="CO124" s="524"/>
      <c r="CP124" s="500"/>
      <c r="CQ124" s="522"/>
      <c r="CR124" s="525">
        <v>3</v>
      </c>
      <c r="CS124" s="525"/>
      <c r="CT124" s="523"/>
      <c r="CU124" s="500"/>
      <c r="CV124" s="500"/>
      <c r="CW124" s="500"/>
      <c r="CX124" s="500"/>
      <c r="CY124" s="500"/>
      <c r="CZ124" s="500"/>
      <c r="DA124" s="500"/>
      <c r="DB124" s="500"/>
      <c r="DC124" s="500"/>
      <c r="DG124" s="520"/>
      <c r="DH124" s="526">
        <f>S125+AD125+AO125+AZ125-AA125-AL125-AW125-BH125</f>
        <v>2</v>
      </c>
      <c r="DI124" s="526"/>
      <c r="DJ124" s="521"/>
      <c r="DK124" s="527">
        <f>SUM(U125:V127)+SUM(AF125:AG127)+SUM(AQ125:AR127)+SUM(BB125:BC127)-SUM(X125:Y127)-SUM(AI125:AJ127)-SUM(AT125:AU127)-SUM(BE125:BF127)</f>
        <v>3</v>
      </c>
      <c r="DL124" s="364"/>
      <c r="DM124" s="364"/>
      <c r="DN124" s="528"/>
    </row>
    <row r="125" spans="1:127" ht="12" customHeight="1" hidden="1">
      <c r="A125" s="439"/>
      <c r="B125" s="455"/>
      <c r="C125" s="456"/>
      <c r="D125" s="169"/>
      <c r="E125" s="163"/>
      <c r="F125" s="163"/>
      <c r="G125" s="163"/>
      <c r="H125" s="163"/>
      <c r="I125" s="207"/>
      <c r="J125" s="208"/>
      <c r="K125" s="208"/>
      <c r="L125" s="208"/>
      <c r="M125" s="208"/>
      <c r="N125" s="208"/>
      <c r="O125" s="208"/>
      <c r="P125" s="208"/>
      <c r="Q125" s="209"/>
      <c r="R125" s="168"/>
      <c r="S125" s="436">
        <f>IF(AW115="","",AW115)</f>
        <v>0</v>
      </c>
      <c r="T125" s="449" t="str">
        <f>IF(U125="","","(")</f>
        <v>(</v>
      </c>
      <c r="U125" s="436">
        <f>IF(AT115="","",AT115)</f>
        <v>5</v>
      </c>
      <c r="V125" s="436"/>
      <c r="W125" s="164" t="str">
        <f>IF(U125="","","-")</f>
        <v>-</v>
      </c>
      <c r="X125" s="436">
        <f>IF(AQ115="","",AQ115)</f>
        <v>21</v>
      </c>
      <c r="Y125" s="436"/>
      <c r="Z125" s="449" t="str">
        <f>IF(U125="","",")")</f>
        <v>)</v>
      </c>
      <c r="AA125" s="436">
        <f>IF(AO115="","",AO115)</f>
        <v>2</v>
      </c>
      <c r="AB125" s="164"/>
      <c r="AC125" s="168"/>
      <c r="AD125" s="436">
        <f>IF(AW120="","",AW120)</f>
        <v>2</v>
      </c>
      <c r="AE125" s="449" t="str">
        <f>IF(AF125="","","(")</f>
        <v>(</v>
      </c>
      <c r="AF125" s="436">
        <f>IF(AT120="","",AT120)</f>
        <v>21</v>
      </c>
      <c r="AG125" s="436"/>
      <c r="AH125" s="164" t="str">
        <f>IF(AF125="","","-")</f>
        <v>-</v>
      </c>
      <c r="AI125" s="436">
        <f>IF(AQ120="","",AQ120)</f>
        <v>12</v>
      </c>
      <c r="AJ125" s="436"/>
      <c r="AK125" s="449" t="str">
        <f>IF(AF125="","",")")</f>
        <v>)</v>
      </c>
      <c r="AL125" s="436">
        <f>IF(AO120="","",AO120)</f>
        <v>0</v>
      </c>
      <c r="AM125" s="164"/>
      <c r="AN125" s="184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81"/>
      <c r="AY125" s="168"/>
      <c r="AZ125" s="436">
        <f>IF(BB125="","",SUM(DV125:DV127))</f>
        <v>2</v>
      </c>
      <c r="BA125" s="449" t="str">
        <f>IF(BB125="","","(")</f>
        <v>(</v>
      </c>
      <c r="BB125" s="460">
        <v>21</v>
      </c>
      <c r="BC125" s="460"/>
      <c r="BD125" s="164" t="str">
        <f>IF(BB125="","","-")</f>
        <v>-</v>
      </c>
      <c r="BE125" s="460">
        <v>4</v>
      </c>
      <c r="BF125" s="460"/>
      <c r="BG125" s="449" t="str">
        <f>IF(BB125="","",")")</f>
        <v>)</v>
      </c>
      <c r="BH125" s="436">
        <f>IF(BB125="","",SUM(DW125:DW127))</f>
        <v>0</v>
      </c>
      <c r="BI125" s="158"/>
      <c r="BJ125" s="184"/>
      <c r="BK125" s="449"/>
      <c r="BL125" s="449"/>
      <c r="BM125" s="194"/>
      <c r="BN125" s="184"/>
      <c r="BO125" s="449"/>
      <c r="BP125" s="449"/>
      <c r="BQ125" s="194"/>
      <c r="BR125" s="193"/>
      <c r="BS125" s="449"/>
      <c r="BT125" s="449"/>
      <c r="BU125" s="202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520"/>
      <c r="CJ125" s="524"/>
      <c r="CK125" s="524"/>
      <c r="CL125" s="521"/>
      <c r="CM125" s="520"/>
      <c r="CN125" s="524"/>
      <c r="CO125" s="524"/>
      <c r="CP125" s="500"/>
      <c r="CQ125" s="522"/>
      <c r="CR125" s="525"/>
      <c r="CS125" s="525"/>
      <c r="CT125" s="523"/>
      <c r="CU125" s="500"/>
      <c r="CV125" s="500"/>
      <c r="CW125" s="500"/>
      <c r="CX125" s="500"/>
      <c r="CY125" s="500"/>
      <c r="CZ125" s="500"/>
      <c r="DA125" s="500"/>
      <c r="DB125" s="500"/>
      <c r="DC125" s="500"/>
      <c r="DG125" s="520"/>
      <c r="DH125" s="526"/>
      <c r="DI125" s="526"/>
      <c r="DJ125" s="521"/>
      <c r="DK125" s="529"/>
      <c r="DL125" s="364"/>
      <c r="DM125" s="364"/>
      <c r="DN125" s="528"/>
      <c r="DV125" s="138">
        <f>IF(BB125="","",IF(BB125&gt;BE125,1,0))</f>
        <v>1</v>
      </c>
      <c r="DW125" s="138">
        <f>IF(BB125="","",IF(BE125&gt;BB125,1,0))</f>
        <v>0</v>
      </c>
    </row>
    <row r="126" spans="1:127" ht="12" customHeight="1" hidden="1">
      <c r="A126" s="439" t="e">
        <f>'[1]組合せ'!#REF!</f>
        <v>#REF!</v>
      </c>
      <c r="B126" s="455"/>
      <c r="C126" s="456"/>
      <c r="D126" s="311" t="e">
        <f>VLOOKUP(A126,'[1]参加者名簿'!$A$86:$B$145,2)</f>
        <v>#REF!</v>
      </c>
      <c r="E126" s="440"/>
      <c r="F126" s="440"/>
      <c r="G126" s="440"/>
      <c r="H126" s="440"/>
      <c r="I126" s="253" t="e">
        <f>VLOOKUP($A126,'[1]参加者名簿'!$A$86:$D$145,4)</f>
        <v>#REF!</v>
      </c>
      <c r="J126" s="443"/>
      <c r="K126" s="443"/>
      <c r="L126" s="443"/>
      <c r="M126" s="443"/>
      <c r="N126" s="443"/>
      <c r="O126" s="443"/>
      <c r="P126" s="443"/>
      <c r="Q126" s="444"/>
      <c r="R126" s="168"/>
      <c r="S126" s="310"/>
      <c r="T126" s="449"/>
      <c r="U126" s="436">
        <f>IF(AT116="","",AT116)</f>
      </c>
      <c r="V126" s="436"/>
      <c r="W126" s="164">
        <f>IF(U126="","","-")</f>
      </c>
      <c r="X126" s="436">
        <f>IF(AQ116="","",AQ116)</f>
      </c>
      <c r="Y126" s="436"/>
      <c r="Z126" s="449"/>
      <c r="AA126" s="310"/>
      <c r="AB126" s="164"/>
      <c r="AC126" s="168"/>
      <c r="AD126" s="310"/>
      <c r="AE126" s="449"/>
      <c r="AF126" s="436">
        <f>IF(AT121="","",AT121)</f>
      </c>
      <c r="AG126" s="436"/>
      <c r="AH126" s="164">
        <f>IF(AF126="","","-")</f>
      </c>
      <c r="AI126" s="436">
        <f>IF(AQ121="","",AQ121)</f>
      </c>
      <c r="AJ126" s="436"/>
      <c r="AK126" s="449"/>
      <c r="AL126" s="310"/>
      <c r="AM126" s="164"/>
      <c r="AN126" s="184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81"/>
      <c r="AY126" s="184"/>
      <c r="AZ126" s="310"/>
      <c r="BA126" s="449"/>
      <c r="BB126" s="460"/>
      <c r="BC126" s="460"/>
      <c r="BD126" s="164">
        <f>IF(BB126="","","-")</f>
      </c>
      <c r="BE126" s="460"/>
      <c r="BF126" s="460"/>
      <c r="BG126" s="449"/>
      <c r="BH126" s="310"/>
      <c r="BI126" s="180"/>
      <c r="BJ126" s="184"/>
      <c r="BK126" s="449"/>
      <c r="BL126" s="449"/>
      <c r="BM126" s="194"/>
      <c r="BN126" s="184"/>
      <c r="BO126" s="449"/>
      <c r="BP126" s="449"/>
      <c r="BQ126" s="194"/>
      <c r="BR126" s="193"/>
      <c r="BS126" s="449"/>
      <c r="BT126" s="449"/>
      <c r="BU126" s="202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520"/>
      <c r="CJ126" s="524"/>
      <c r="CK126" s="524"/>
      <c r="CL126" s="521"/>
      <c r="CM126" s="520"/>
      <c r="CN126" s="524"/>
      <c r="CO126" s="524"/>
      <c r="CP126" s="500"/>
      <c r="CQ126" s="522"/>
      <c r="CR126" s="525"/>
      <c r="CS126" s="525"/>
      <c r="CT126" s="523"/>
      <c r="CU126" s="500"/>
      <c r="CV126" s="500"/>
      <c r="CW126" s="500"/>
      <c r="CX126" s="500"/>
      <c r="CY126" s="500"/>
      <c r="CZ126" s="500"/>
      <c r="DA126" s="500"/>
      <c r="DB126" s="500"/>
      <c r="DC126" s="500"/>
      <c r="DG126" s="520"/>
      <c r="DH126" s="526"/>
      <c r="DI126" s="526"/>
      <c r="DJ126" s="521"/>
      <c r="DK126" s="529"/>
      <c r="DL126" s="364"/>
      <c r="DM126" s="364"/>
      <c r="DN126" s="528"/>
      <c r="DV126" s="138">
        <f>IF(BB126="","",IF(BB126&gt;BE126,1,0))</f>
      </c>
      <c r="DW126" s="138">
        <f>IF(BB126="","",IF(BE126&gt;BB126,1,0))</f>
      </c>
    </row>
    <row r="127" spans="1:127" ht="12" customHeight="1" hidden="1">
      <c r="A127" s="439"/>
      <c r="B127" s="206"/>
      <c r="C127" s="206"/>
      <c r="D127" s="441"/>
      <c r="E127" s="442"/>
      <c r="F127" s="442"/>
      <c r="G127" s="442"/>
      <c r="H127" s="442"/>
      <c r="I127" s="445"/>
      <c r="J127" s="445"/>
      <c r="K127" s="445"/>
      <c r="L127" s="445"/>
      <c r="M127" s="445"/>
      <c r="N127" s="445"/>
      <c r="O127" s="445"/>
      <c r="P127" s="445"/>
      <c r="Q127" s="446"/>
      <c r="R127" s="173"/>
      <c r="S127" s="235"/>
      <c r="T127" s="450"/>
      <c r="U127" s="235">
        <f>IF(AT117="","",AT117)</f>
        <v>6</v>
      </c>
      <c r="V127" s="235"/>
      <c r="W127" s="174" t="str">
        <f>IF(U127="","","-")</f>
        <v>-</v>
      </c>
      <c r="X127" s="235">
        <f>IF(AQ117="","",AQ117)</f>
        <v>21</v>
      </c>
      <c r="Y127" s="235"/>
      <c r="Z127" s="450"/>
      <c r="AA127" s="235"/>
      <c r="AB127" s="174"/>
      <c r="AC127" s="173"/>
      <c r="AD127" s="235"/>
      <c r="AE127" s="450"/>
      <c r="AF127" s="436">
        <f>IF(AT122="","",AT122)</f>
        <v>21</v>
      </c>
      <c r="AG127" s="436"/>
      <c r="AH127" s="164" t="str">
        <f>IF(AF127="","","-")</f>
        <v>-</v>
      </c>
      <c r="AI127" s="436">
        <f>IF(AQ122="","",AQ122)</f>
        <v>15</v>
      </c>
      <c r="AJ127" s="436"/>
      <c r="AK127" s="450"/>
      <c r="AL127" s="235"/>
      <c r="AM127" s="174"/>
      <c r="AN127" s="182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83"/>
      <c r="AY127" s="182"/>
      <c r="AZ127" s="235"/>
      <c r="BA127" s="450"/>
      <c r="BB127" s="460">
        <v>21</v>
      </c>
      <c r="BC127" s="460"/>
      <c r="BD127" s="164" t="str">
        <f>IF(BB127="","","-")</f>
        <v>-</v>
      </c>
      <c r="BE127" s="460">
        <v>19</v>
      </c>
      <c r="BF127" s="460"/>
      <c r="BG127" s="450"/>
      <c r="BH127" s="235"/>
      <c r="BI127" s="179"/>
      <c r="BJ127" s="182"/>
      <c r="BK127" s="197"/>
      <c r="BL127" s="197"/>
      <c r="BM127" s="197"/>
      <c r="BN127" s="182"/>
      <c r="BO127" s="197"/>
      <c r="BP127" s="197"/>
      <c r="BQ127" s="197"/>
      <c r="BR127" s="182"/>
      <c r="BS127" s="197"/>
      <c r="BT127" s="197"/>
      <c r="BU127" s="183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530"/>
      <c r="CJ127" s="531"/>
      <c r="CK127" s="531"/>
      <c r="CL127" s="532"/>
      <c r="CM127" s="530"/>
      <c r="CN127" s="531"/>
      <c r="CO127" s="531"/>
      <c r="CP127" s="531"/>
      <c r="CQ127" s="533"/>
      <c r="CR127" s="531"/>
      <c r="CS127" s="531"/>
      <c r="CT127" s="534"/>
      <c r="CU127" s="500"/>
      <c r="CV127" s="500"/>
      <c r="CW127" s="500"/>
      <c r="CX127" s="500"/>
      <c r="CY127" s="500"/>
      <c r="CZ127" s="500"/>
      <c r="DA127" s="500"/>
      <c r="DB127" s="500"/>
      <c r="DC127" s="500"/>
      <c r="DG127" s="530"/>
      <c r="DH127" s="531"/>
      <c r="DI127" s="531"/>
      <c r="DJ127" s="532"/>
      <c r="DK127" s="530"/>
      <c r="DL127" s="531"/>
      <c r="DM127" s="531"/>
      <c r="DN127" s="532"/>
      <c r="DV127" s="138">
        <f>IF(BB127="","",IF(BB127&gt;BE127,1,0))</f>
        <v>1</v>
      </c>
      <c r="DW127" s="138">
        <f>IF(BB127="","",IF(BE127&gt;BB127,1,0))</f>
        <v>0</v>
      </c>
    </row>
    <row r="128" spans="1:118" ht="12" customHeight="1" hidden="1">
      <c r="A128" s="439" t="e">
        <f>'[1]組合せ'!#REF!</f>
        <v>#REF!</v>
      </c>
      <c r="B128" s="206"/>
      <c r="C128" s="206"/>
      <c r="D128" s="354" t="e">
        <f>VLOOKUP(A128,'[1]参加者名簿'!$A$86:$B$145,2)</f>
        <v>#REF!</v>
      </c>
      <c r="E128" s="355"/>
      <c r="F128" s="355"/>
      <c r="G128" s="355"/>
      <c r="H128" s="355"/>
      <c r="I128" s="358" t="e">
        <f>VLOOKUP($A128,'[1]参加者名簿'!$A$86:$D$145,4)</f>
        <v>#REF!</v>
      </c>
      <c r="J128" s="359"/>
      <c r="K128" s="359"/>
      <c r="L128" s="359"/>
      <c r="M128" s="359"/>
      <c r="N128" s="359"/>
      <c r="O128" s="359"/>
      <c r="P128" s="359"/>
      <c r="Q128" s="360"/>
      <c r="R128" s="458">
        <f>IF(AY113="","",AY113)</f>
      </c>
      <c r="S128" s="451"/>
      <c r="T128" s="451"/>
      <c r="U128" s="457" t="str">
        <f>IF(BB113="○","●",IF(BB113="●","○",""))</f>
        <v>●</v>
      </c>
      <c r="V128" s="457"/>
      <c r="W128" s="457"/>
      <c r="X128" s="457"/>
      <c r="Y128" s="457"/>
      <c r="Z128" s="451">
        <f>IF(BG113="","",BG113)</f>
      </c>
      <c r="AA128" s="451"/>
      <c r="AB128" s="452"/>
      <c r="AC128" s="458">
        <f>IF(AY118="","",AY118)</f>
      </c>
      <c r="AD128" s="451"/>
      <c r="AE128" s="451"/>
      <c r="AF128" s="457" t="str">
        <f>IF(BB118="○","●",IF(BB118="●","○",""))</f>
        <v>○</v>
      </c>
      <c r="AG128" s="457"/>
      <c r="AH128" s="457"/>
      <c r="AI128" s="457"/>
      <c r="AJ128" s="457"/>
      <c r="AK128" s="451">
        <f>IF(BG118="","",BG118)</f>
      </c>
      <c r="AL128" s="451"/>
      <c r="AM128" s="452"/>
      <c r="AN128" s="458">
        <f>IF(AY123="","",AY123)</f>
      </c>
      <c r="AO128" s="451"/>
      <c r="AP128" s="451"/>
      <c r="AQ128" s="457" t="str">
        <f>IF(BB123="○","●",IF(BB123="●","○",""))</f>
        <v>●</v>
      </c>
      <c r="AR128" s="457"/>
      <c r="AS128" s="457"/>
      <c r="AT128" s="457"/>
      <c r="AU128" s="457"/>
      <c r="AV128" s="451">
        <f>IF(BG123="","",BG123)</f>
      </c>
      <c r="AW128" s="451"/>
      <c r="AX128" s="452"/>
      <c r="AY128" s="165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7"/>
      <c r="BJ128" s="184"/>
      <c r="BK128" s="152"/>
      <c r="BL128" s="152"/>
      <c r="BM128" s="152"/>
      <c r="BN128" s="184"/>
      <c r="BO128" s="152"/>
      <c r="BP128" s="152"/>
      <c r="BQ128" s="152"/>
      <c r="BR128" s="184"/>
      <c r="BS128" s="152"/>
      <c r="BT128" s="152"/>
      <c r="BU128" s="181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520"/>
      <c r="CJ128" s="500"/>
      <c r="CK128" s="500"/>
      <c r="CL128" s="521"/>
      <c r="CM128" s="520"/>
      <c r="CN128" s="500"/>
      <c r="CO128" s="500"/>
      <c r="CP128" s="500"/>
      <c r="CQ128" s="522"/>
      <c r="CR128" s="500"/>
      <c r="CS128" s="500"/>
      <c r="CT128" s="523"/>
      <c r="CU128" s="500"/>
      <c r="CV128" s="500"/>
      <c r="CW128" s="500"/>
      <c r="CX128" s="500"/>
      <c r="CY128" s="500"/>
      <c r="CZ128" s="500"/>
      <c r="DA128" s="500"/>
      <c r="DB128" s="542"/>
      <c r="DC128" s="542"/>
      <c r="DG128" s="520"/>
      <c r="DH128" s="536"/>
      <c r="DI128" s="536"/>
      <c r="DJ128" s="521"/>
      <c r="DK128" s="520"/>
      <c r="DL128" s="536"/>
      <c r="DM128" s="536"/>
      <c r="DN128" s="521"/>
    </row>
    <row r="129" spans="1:118" ht="12" customHeight="1" hidden="1">
      <c r="A129" s="439"/>
      <c r="B129" s="471" t="s">
        <v>171</v>
      </c>
      <c r="C129" s="456"/>
      <c r="D129" s="356"/>
      <c r="E129" s="357"/>
      <c r="F129" s="357"/>
      <c r="G129" s="357"/>
      <c r="H129" s="357"/>
      <c r="I129" s="361"/>
      <c r="J129" s="361"/>
      <c r="K129" s="361"/>
      <c r="L129" s="361"/>
      <c r="M129" s="361"/>
      <c r="N129" s="361"/>
      <c r="O129" s="361"/>
      <c r="P129" s="361"/>
      <c r="Q129" s="362"/>
      <c r="R129" s="459"/>
      <c r="S129" s="453"/>
      <c r="T129" s="453"/>
      <c r="U129" s="430"/>
      <c r="V129" s="430"/>
      <c r="W129" s="430"/>
      <c r="X129" s="430"/>
      <c r="Y129" s="430"/>
      <c r="Z129" s="453"/>
      <c r="AA129" s="453"/>
      <c r="AB129" s="454"/>
      <c r="AC129" s="459"/>
      <c r="AD129" s="453"/>
      <c r="AE129" s="453"/>
      <c r="AF129" s="430"/>
      <c r="AG129" s="430"/>
      <c r="AH129" s="430"/>
      <c r="AI129" s="430"/>
      <c r="AJ129" s="430"/>
      <c r="AK129" s="453"/>
      <c r="AL129" s="453"/>
      <c r="AM129" s="454"/>
      <c r="AN129" s="459"/>
      <c r="AO129" s="453"/>
      <c r="AP129" s="453"/>
      <c r="AQ129" s="430"/>
      <c r="AR129" s="430"/>
      <c r="AS129" s="430"/>
      <c r="AT129" s="430"/>
      <c r="AU129" s="430"/>
      <c r="AV129" s="453"/>
      <c r="AW129" s="453"/>
      <c r="AX129" s="454"/>
      <c r="AY129" s="168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58"/>
      <c r="BJ129" s="184"/>
      <c r="BK129" s="449">
        <f>COUNTIF($R128:$BI129,"○")</f>
        <v>1</v>
      </c>
      <c r="BL129" s="449"/>
      <c r="BM129" s="194"/>
      <c r="BN129" s="184"/>
      <c r="BO129" s="449">
        <f>COUNTIF($R128:$BI129,"●")</f>
        <v>2</v>
      </c>
      <c r="BP129" s="449"/>
      <c r="BQ129" s="194"/>
      <c r="BR129" s="193"/>
      <c r="BS129" s="449">
        <f>RANK(BK129,BJ113:BN132,0)</f>
        <v>3</v>
      </c>
      <c r="BT129" s="449"/>
      <c r="BU129" s="158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520"/>
      <c r="CJ129" s="524">
        <f>RANK(DH129,DG113:DJ132,0)</f>
        <v>3</v>
      </c>
      <c r="CK129" s="524"/>
      <c r="CL129" s="521"/>
      <c r="CM129" s="520"/>
      <c r="CN129" s="524">
        <f>RANK(DK129,DK113:DN132,0)</f>
        <v>3</v>
      </c>
      <c r="CO129" s="524"/>
      <c r="CP129" s="500"/>
      <c r="CQ129" s="522"/>
      <c r="CR129" s="525">
        <v>3</v>
      </c>
      <c r="CS129" s="525"/>
      <c r="CT129" s="523"/>
      <c r="CU129" s="500"/>
      <c r="CV129" s="500"/>
      <c r="CW129" s="500"/>
      <c r="CX129" s="500"/>
      <c r="CY129" s="500"/>
      <c r="CZ129" s="500"/>
      <c r="DA129" s="500"/>
      <c r="DB129" s="542"/>
      <c r="DC129" s="542"/>
      <c r="DG129" s="520"/>
      <c r="DH129" s="526">
        <f>S130+AD130+AO130+AZ130-AA130-AL130-AW130-BH130</f>
        <v>-2</v>
      </c>
      <c r="DI129" s="526"/>
      <c r="DJ129" s="521"/>
      <c r="DK129" s="527">
        <f>SUM(U130:V132)+SUM(AF130:AG132)+SUM(AQ130:AR132)+SUM(BB130:BC132)-SUM(X130:Y132)-SUM(AI130:AJ132)-SUM(AT130:AU132)-SUM(BE130:BF132)</f>
        <v>-34</v>
      </c>
      <c r="DL129" s="364"/>
      <c r="DM129" s="364"/>
      <c r="DN129" s="528"/>
    </row>
    <row r="130" spans="1:118" ht="12" customHeight="1" hidden="1">
      <c r="A130" s="439"/>
      <c r="B130" s="455"/>
      <c r="C130" s="456"/>
      <c r="D130" s="169"/>
      <c r="E130" s="163"/>
      <c r="F130" s="163"/>
      <c r="G130" s="163"/>
      <c r="H130" s="163"/>
      <c r="I130" s="207"/>
      <c r="J130" s="208"/>
      <c r="K130" s="208"/>
      <c r="L130" s="208"/>
      <c r="M130" s="208"/>
      <c r="N130" s="208"/>
      <c r="O130" s="208"/>
      <c r="P130" s="208"/>
      <c r="Q130" s="209"/>
      <c r="R130" s="168"/>
      <c r="S130" s="436">
        <f>IF(BH115="","",BH115)</f>
        <v>0</v>
      </c>
      <c r="T130" s="449" t="str">
        <f>IF(U130="","","(")</f>
        <v>(</v>
      </c>
      <c r="U130" s="436">
        <f>IF(BE115="","",BE115)</f>
        <v>9</v>
      </c>
      <c r="V130" s="436"/>
      <c r="W130" s="164" t="str">
        <f>IF(U130="","","-")</f>
        <v>-</v>
      </c>
      <c r="X130" s="436">
        <f>IF(BB115="","",BB115)</f>
        <v>21</v>
      </c>
      <c r="Y130" s="436"/>
      <c r="Z130" s="449" t="str">
        <f>IF(U130="","",")")</f>
        <v>)</v>
      </c>
      <c r="AA130" s="436">
        <f>IF(AZ115="","",AZ115)</f>
        <v>2</v>
      </c>
      <c r="AB130" s="164"/>
      <c r="AC130" s="168"/>
      <c r="AD130" s="436">
        <f>IF(BH120="","",BH120)</f>
        <v>2</v>
      </c>
      <c r="AE130" s="449" t="str">
        <f>IF(AF130="","","(")</f>
        <v>(</v>
      </c>
      <c r="AF130" s="436">
        <f>IF(BE120="","",BE120)</f>
        <v>21</v>
      </c>
      <c r="AG130" s="436"/>
      <c r="AH130" s="164" t="str">
        <f>IF(AF130="","","-")</f>
        <v>-</v>
      </c>
      <c r="AI130" s="436">
        <f>IF(BB120="","",BB120)</f>
        <v>18</v>
      </c>
      <c r="AJ130" s="436"/>
      <c r="AK130" s="449" t="str">
        <f>IF(AF130="","",")")</f>
        <v>)</v>
      </c>
      <c r="AL130" s="436">
        <f>IF(AZ120="","",AZ120)</f>
        <v>0</v>
      </c>
      <c r="AM130" s="164"/>
      <c r="AN130" s="168"/>
      <c r="AO130" s="436">
        <f>IF(BH125="","",BH125)</f>
        <v>0</v>
      </c>
      <c r="AP130" s="449" t="str">
        <f>IF(AQ130="","","(")</f>
        <v>(</v>
      </c>
      <c r="AQ130" s="436">
        <f>IF(BE125="","",BE125)</f>
        <v>4</v>
      </c>
      <c r="AR130" s="436"/>
      <c r="AS130" s="164" t="str">
        <f>IF(AQ130="","","-")</f>
        <v>-</v>
      </c>
      <c r="AT130" s="436">
        <f>IF(BB125="","",BB125)</f>
        <v>21</v>
      </c>
      <c r="AU130" s="436"/>
      <c r="AV130" s="449" t="str">
        <f>IF(AQ130="","",")")</f>
        <v>)</v>
      </c>
      <c r="AW130" s="436">
        <f>IF(AZ125="","",AZ125)</f>
        <v>2</v>
      </c>
      <c r="AX130" s="164"/>
      <c r="AY130" s="168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58"/>
      <c r="BJ130" s="184"/>
      <c r="BK130" s="449"/>
      <c r="BL130" s="449"/>
      <c r="BM130" s="194"/>
      <c r="BN130" s="184"/>
      <c r="BO130" s="449"/>
      <c r="BP130" s="449"/>
      <c r="BQ130" s="194"/>
      <c r="BR130" s="193"/>
      <c r="BS130" s="449"/>
      <c r="BT130" s="449"/>
      <c r="BU130" s="202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520"/>
      <c r="CJ130" s="524"/>
      <c r="CK130" s="524"/>
      <c r="CL130" s="521"/>
      <c r="CM130" s="520"/>
      <c r="CN130" s="524"/>
      <c r="CO130" s="524"/>
      <c r="CP130" s="500"/>
      <c r="CQ130" s="522"/>
      <c r="CR130" s="525"/>
      <c r="CS130" s="525"/>
      <c r="CT130" s="523"/>
      <c r="CU130" s="500"/>
      <c r="CV130" s="500"/>
      <c r="CW130" s="500"/>
      <c r="CX130" s="500"/>
      <c r="CY130" s="500"/>
      <c r="CZ130" s="500"/>
      <c r="DA130" s="500"/>
      <c r="DB130" s="542"/>
      <c r="DC130" s="542"/>
      <c r="DG130" s="520"/>
      <c r="DH130" s="526"/>
      <c r="DI130" s="526"/>
      <c r="DJ130" s="521"/>
      <c r="DK130" s="529"/>
      <c r="DL130" s="364"/>
      <c r="DM130" s="364"/>
      <c r="DN130" s="528"/>
    </row>
    <row r="131" spans="1:118" ht="12" customHeight="1" hidden="1">
      <c r="A131" s="439" t="e">
        <f>'[1]組合せ'!#REF!</f>
        <v>#REF!</v>
      </c>
      <c r="B131" s="455"/>
      <c r="C131" s="456"/>
      <c r="D131" s="311" t="e">
        <f>VLOOKUP(A131,'[1]参加者名簿'!$A$86:$B$145,2)</f>
        <v>#REF!</v>
      </c>
      <c r="E131" s="440"/>
      <c r="F131" s="440"/>
      <c r="G131" s="440"/>
      <c r="H131" s="440"/>
      <c r="I131" s="253" t="e">
        <f>VLOOKUP($A131,'[1]参加者名簿'!$A$86:$D$145,4)</f>
        <v>#REF!</v>
      </c>
      <c r="J131" s="443"/>
      <c r="K131" s="443"/>
      <c r="L131" s="443"/>
      <c r="M131" s="443"/>
      <c r="N131" s="443"/>
      <c r="O131" s="443"/>
      <c r="P131" s="443"/>
      <c r="Q131" s="444"/>
      <c r="R131" s="168"/>
      <c r="S131" s="310"/>
      <c r="T131" s="449"/>
      <c r="U131" s="436">
        <f>IF(BE116="","",BE116)</f>
      </c>
      <c r="V131" s="436"/>
      <c r="W131" s="164">
        <f>IF(U131="","","-")</f>
      </c>
      <c r="X131" s="436">
        <f>IF(BB116="","",BB116)</f>
      </c>
      <c r="Y131" s="436"/>
      <c r="Z131" s="449"/>
      <c r="AA131" s="310"/>
      <c r="AB131" s="164"/>
      <c r="AC131" s="168"/>
      <c r="AD131" s="310"/>
      <c r="AE131" s="449"/>
      <c r="AF131" s="436">
        <f>IF(BE121="","",BE121)</f>
      </c>
      <c r="AG131" s="436"/>
      <c r="AH131" s="164">
        <f>IF(AF131="","","-")</f>
      </c>
      <c r="AI131" s="436">
        <f>IF(BB121="","",BB121)</f>
      </c>
      <c r="AJ131" s="436"/>
      <c r="AK131" s="449"/>
      <c r="AL131" s="310"/>
      <c r="AM131" s="164"/>
      <c r="AN131" s="168"/>
      <c r="AO131" s="310"/>
      <c r="AP131" s="449"/>
      <c r="AQ131" s="436">
        <f>IF(BE126="","",BE126)</f>
      </c>
      <c r="AR131" s="436"/>
      <c r="AS131" s="164">
        <f>IF(AQ131="","","-")</f>
      </c>
      <c r="AT131" s="436">
        <f>IF(BB126="","",BB126)</f>
      </c>
      <c r="AU131" s="436"/>
      <c r="AV131" s="449"/>
      <c r="AW131" s="310"/>
      <c r="AX131" s="164"/>
      <c r="AY131" s="168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58"/>
      <c r="BJ131" s="184"/>
      <c r="BK131" s="449"/>
      <c r="BL131" s="449"/>
      <c r="BM131" s="194"/>
      <c r="BN131" s="184"/>
      <c r="BO131" s="449"/>
      <c r="BP131" s="449"/>
      <c r="BQ131" s="194"/>
      <c r="BR131" s="193"/>
      <c r="BS131" s="449"/>
      <c r="BT131" s="449"/>
      <c r="BU131" s="202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520"/>
      <c r="CJ131" s="524"/>
      <c r="CK131" s="524"/>
      <c r="CL131" s="521"/>
      <c r="CM131" s="520"/>
      <c r="CN131" s="524"/>
      <c r="CO131" s="524"/>
      <c r="CP131" s="500"/>
      <c r="CQ131" s="522"/>
      <c r="CR131" s="525"/>
      <c r="CS131" s="525"/>
      <c r="CT131" s="523"/>
      <c r="CU131" s="542"/>
      <c r="CV131" s="542"/>
      <c r="CW131" s="542"/>
      <c r="CX131" s="542"/>
      <c r="CY131" s="542"/>
      <c r="CZ131" s="542"/>
      <c r="DA131" s="500"/>
      <c r="DB131" s="500"/>
      <c r="DG131" s="520"/>
      <c r="DH131" s="526"/>
      <c r="DI131" s="526"/>
      <c r="DJ131" s="521"/>
      <c r="DK131" s="529"/>
      <c r="DL131" s="364"/>
      <c r="DM131" s="364"/>
      <c r="DN131" s="528"/>
    </row>
    <row r="132" spans="1:118" ht="12" customHeight="1" hidden="1">
      <c r="A132" s="439"/>
      <c r="B132" s="206"/>
      <c r="C132" s="206"/>
      <c r="D132" s="441"/>
      <c r="E132" s="442"/>
      <c r="F132" s="442"/>
      <c r="G132" s="442"/>
      <c r="H132" s="442"/>
      <c r="I132" s="445"/>
      <c r="J132" s="445"/>
      <c r="K132" s="445"/>
      <c r="L132" s="445"/>
      <c r="M132" s="445"/>
      <c r="N132" s="445"/>
      <c r="O132" s="445"/>
      <c r="P132" s="445"/>
      <c r="Q132" s="446"/>
      <c r="R132" s="173"/>
      <c r="S132" s="235"/>
      <c r="T132" s="450"/>
      <c r="U132" s="235">
        <f>IF(BE117="","",BE117)</f>
        <v>8</v>
      </c>
      <c r="V132" s="235"/>
      <c r="W132" s="174" t="str">
        <f>IF(U132="","","-")</f>
        <v>-</v>
      </c>
      <c r="X132" s="235">
        <f>IF(BB117="","",BB117)</f>
        <v>21</v>
      </c>
      <c r="Y132" s="235"/>
      <c r="Z132" s="450"/>
      <c r="AA132" s="235"/>
      <c r="AB132" s="174"/>
      <c r="AC132" s="173"/>
      <c r="AD132" s="235"/>
      <c r="AE132" s="450"/>
      <c r="AF132" s="235">
        <f>IF(BE122="","",BE122)</f>
        <v>21</v>
      </c>
      <c r="AG132" s="235"/>
      <c r="AH132" s="174" t="str">
        <f>IF(AF132="","","-")</f>
        <v>-</v>
      </c>
      <c r="AI132" s="235">
        <f>IF(BB122="","",BB122)</f>
        <v>14</v>
      </c>
      <c r="AJ132" s="235"/>
      <c r="AK132" s="450"/>
      <c r="AL132" s="235"/>
      <c r="AM132" s="174"/>
      <c r="AN132" s="173"/>
      <c r="AO132" s="235"/>
      <c r="AP132" s="450"/>
      <c r="AQ132" s="235">
        <f>IF(BE127="","",BE127)</f>
        <v>19</v>
      </c>
      <c r="AR132" s="235"/>
      <c r="AS132" s="174" t="str">
        <f>IF(AQ132="","","-")</f>
        <v>-</v>
      </c>
      <c r="AT132" s="235">
        <f>IF(BB127="","",BB127)</f>
        <v>21</v>
      </c>
      <c r="AU132" s="235"/>
      <c r="AV132" s="450"/>
      <c r="AW132" s="235"/>
      <c r="AX132" s="174"/>
      <c r="AY132" s="173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5"/>
      <c r="BJ132" s="182"/>
      <c r="BK132" s="197"/>
      <c r="BL132" s="197"/>
      <c r="BM132" s="197"/>
      <c r="BN132" s="182"/>
      <c r="BO132" s="197"/>
      <c r="BP132" s="197"/>
      <c r="BQ132" s="197"/>
      <c r="BR132" s="182"/>
      <c r="BS132" s="197"/>
      <c r="BT132" s="197"/>
      <c r="BU132" s="183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530"/>
      <c r="CJ132" s="531"/>
      <c r="CK132" s="531"/>
      <c r="CL132" s="532"/>
      <c r="CM132" s="530"/>
      <c r="CN132" s="531"/>
      <c r="CO132" s="531"/>
      <c r="CP132" s="531"/>
      <c r="CQ132" s="537"/>
      <c r="CR132" s="538"/>
      <c r="CS132" s="538"/>
      <c r="CT132" s="539"/>
      <c r="CU132" s="542"/>
      <c r="CV132" s="542"/>
      <c r="CW132" s="542"/>
      <c r="CX132" s="542"/>
      <c r="CY132" s="542"/>
      <c r="CZ132" s="542"/>
      <c r="DA132" s="500"/>
      <c r="DB132" s="500"/>
      <c r="DG132" s="530"/>
      <c r="DH132" s="531"/>
      <c r="DI132" s="531"/>
      <c r="DJ132" s="532"/>
      <c r="DK132" s="530"/>
      <c r="DL132" s="531"/>
      <c r="DM132" s="531"/>
      <c r="DN132" s="532"/>
    </row>
    <row r="133" spans="1:118" ht="8.25" customHeight="1" hidden="1">
      <c r="A133" s="186"/>
      <c r="B133" s="206"/>
      <c r="C133" s="206"/>
      <c r="D133" s="210"/>
      <c r="E133" s="210"/>
      <c r="F133" s="210"/>
      <c r="G133" s="210"/>
      <c r="H133" s="210"/>
      <c r="I133" s="211"/>
      <c r="J133" s="211"/>
      <c r="K133" s="211"/>
      <c r="L133" s="211"/>
      <c r="M133" s="211"/>
      <c r="N133" s="211"/>
      <c r="O133" s="211"/>
      <c r="P133" s="211"/>
      <c r="Q133" s="211"/>
      <c r="R133" s="164"/>
      <c r="S133" s="128"/>
      <c r="T133" s="194"/>
      <c r="U133" s="128"/>
      <c r="V133" s="128"/>
      <c r="W133" s="164"/>
      <c r="X133" s="128"/>
      <c r="Y133" s="128"/>
      <c r="Z133" s="194"/>
      <c r="AA133" s="128"/>
      <c r="AB133" s="164"/>
      <c r="AC133" s="164"/>
      <c r="AD133" s="128"/>
      <c r="AE133" s="194"/>
      <c r="AF133" s="128"/>
      <c r="AG133" s="128"/>
      <c r="AH133" s="164"/>
      <c r="AI133" s="128"/>
      <c r="AJ133" s="128"/>
      <c r="AK133" s="194"/>
      <c r="AL133" s="128"/>
      <c r="AM133" s="164"/>
      <c r="AN133" s="164"/>
      <c r="AO133" s="128"/>
      <c r="AP133" s="194"/>
      <c r="AQ133" s="128"/>
      <c r="AR133" s="128"/>
      <c r="AS133" s="164"/>
      <c r="AT133" s="128"/>
      <c r="AU133" s="128"/>
      <c r="AV133" s="194"/>
      <c r="AW133" s="128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520"/>
      <c r="CJ133" s="500"/>
      <c r="CK133" s="500"/>
      <c r="CL133" s="521"/>
      <c r="CM133" s="520"/>
      <c r="CN133" s="500"/>
      <c r="CO133" s="500"/>
      <c r="CP133" s="500"/>
      <c r="CQ133" s="522"/>
      <c r="CR133" s="500"/>
      <c r="CS133" s="500"/>
      <c r="CT133" s="523"/>
      <c r="CU133" s="542"/>
      <c r="CV133" s="542"/>
      <c r="CW133" s="542"/>
      <c r="CX133" s="542"/>
      <c r="CY133" s="542"/>
      <c r="CZ133" s="542"/>
      <c r="DA133" s="500"/>
      <c r="DB133" s="500"/>
      <c r="DG133" s="520"/>
      <c r="DH133" s="500"/>
      <c r="DI133" s="500"/>
      <c r="DJ133" s="521"/>
      <c r="DK133" s="520"/>
      <c r="DL133" s="500"/>
      <c r="DM133" s="500"/>
      <c r="DN133" s="521"/>
    </row>
    <row r="134" spans="4:118" ht="21" customHeight="1" hidden="1">
      <c r="D134" s="220" t="s">
        <v>174</v>
      </c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2"/>
      <c r="R134" s="232" t="e">
        <f>D136</f>
        <v>#REF!</v>
      </c>
      <c r="S134" s="229"/>
      <c r="T134" s="229"/>
      <c r="U134" s="229"/>
      <c r="V134" s="229"/>
      <c r="W134" s="234" t="s">
        <v>175</v>
      </c>
      <c r="X134" s="234" t="e">
        <f>D139</f>
        <v>#REF!</v>
      </c>
      <c r="Y134" s="234"/>
      <c r="Z134" s="229"/>
      <c r="AA134" s="229"/>
      <c r="AB134" s="230"/>
      <c r="AC134" s="232" t="e">
        <f>D141</f>
        <v>#REF!</v>
      </c>
      <c r="AD134" s="229"/>
      <c r="AE134" s="229"/>
      <c r="AF134" s="229"/>
      <c r="AG134" s="229"/>
      <c r="AH134" s="234" t="s">
        <v>158</v>
      </c>
      <c r="AI134" s="234" t="e">
        <f>D144</f>
        <v>#REF!</v>
      </c>
      <c r="AJ134" s="234"/>
      <c r="AK134" s="229"/>
      <c r="AL134" s="229"/>
      <c r="AM134" s="230"/>
      <c r="AN134" s="232" t="e">
        <f>D146</f>
        <v>#REF!</v>
      </c>
      <c r="AO134" s="234"/>
      <c r="AP134" s="229"/>
      <c r="AQ134" s="229"/>
      <c r="AR134" s="229"/>
      <c r="AS134" s="234" t="s">
        <v>158</v>
      </c>
      <c r="AT134" s="234" t="e">
        <f>D149</f>
        <v>#REF!</v>
      </c>
      <c r="AU134" s="234"/>
      <c r="AV134" s="229"/>
      <c r="AW134" s="229"/>
      <c r="AX134" s="230"/>
      <c r="AY134" s="243" t="s">
        <v>54</v>
      </c>
      <c r="AZ134" s="244"/>
      <c r="BA134" s="244"/>
      <c r="BB134" s="245"/>
      <c r="BC134" s="243" t="s">
        <v>55</v>
      </c>
      <c r="BD134" s="244"/>
      <c r="BE134" s="244"/>
      <c r="BF134" s="245"/>
      <c r="BG134" s="461" t="s">
        <v>159</v>
      </c>
      <c r="BH134" s="462"/>
      <c r="BI134" s="462"/>
      <c r="BJ134" s="462"/>
      <c r="BK134" s="169"/>
      <c r="BL134" s="163"/>
      <c r="BM134" s="163"/>
      <c r="CI134" s="501" t="s">
        <v>160</v>
      </c>
      <c r="CJ134" s="502"/>
      <c r="CK134" s="502"/>
      <c r="CL134" s="503"/>
      <c r="CM134" s="504" t="s">
        <v>161</v>
      </c>
      <c r="CN134" s="505"/>
      <c r="CO134" s="505"/>
      <c r="CP134" s="505"/>
      <c r="CQ134" s="506" t="s">
        <v>56</v>
      </c>
      <c r="CR134" s="507"/>
      <c r="CS134" s="507"/>
      <c r="CT134" s="508"/>
      <c r="CU134" s="500"/>
      <c r="CV134" s="500"/>
      <c r="CW134" s="500"/>
      <c r="CX134" s="500"/>
      <c r="CY134" s="500"/>
      <c r="CZ134" s="509"/>
      <c r="DA134" s="509"/>
      <c r="DB134" s="509"/>
      <c r="DC134" s="500"/>
      <c r="DG134" s="504" t="s">
        <v>162</v>
      </c>
      <c r="DH134" s="505"/>
      <c r="DI134" s="505"/>
      <c r="DJ134" s="510"/>
      <c r="DK134" s="504" t="s">
        <v>163</v>
      </c>
      <c r="DL134" s="505"/>
      <c r="DM134" s="505"/>
      <c r="DN134" s="510"/>
    </row>
    <row r="135" spans="4:118" ht="21" customHeight="1" hidden="1">
      <c r="D135" s="223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5"/>
      <c r="R135" s="219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31"/>
      <c r="AC135" s="219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31"/>
      <c r="AN135" s="219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31"/>
      <c r="AY135" s="246"/>
      <c r="AZ135" s="235"/>
      <c r="BA135" s="235"/>
      <c r="BB135" s="236"/>
      <c r="BC135" s="246"/>
      <c r="BD135" s="235"/>
      <c r="BE135" s="235"/>
      <c r="BF135" s="236"/>
      <c r="BG135" s="463"/>
      <c r="BH135" s="464"/>
      <c r="BI135" s="464"/>
      <c r="BJ135" s="464"/>
      <c r="BK135" s="169"/>
      <c r="BL135" s="163"/>
      <c r="BM135" s="163"/>
      <c r="CI135" s="511"/>
      <c r="CJ135" s="512"/>
      <c r="CK135" s="512"/>
      <c r="CL135" s="513"/>
      <c r="CM135" s="514"/>
      <c r="CN135" s="515"/>
      <c r="CO135" s="515"/>
      <c r="CP135" s="515"/>
      <c r="CQ135" s="516"/>
      <c r="CR135" s="517"/>
      <c r="CS135" s="517"/>
      <c r="CT135" s="518"/>
      <c r="CU135" s="500"/>
      <c r="CV135" s="500"/>
      <c r="CW135" s="500"/>
      <c r="CX135" s="500"/>
      <c r="CY135" s="500"/>
      <c r="CZ135" s="509"/>
      <c r="DA135" s="509"/>
      <c r="DB135" s="509"/>
      <c r="DC135" s="500"/>
      <c r="DG135" s="514"/>
      <c r="DH135" s="515"/>
      <c r="DI135" s="515"/>
      <c r="DJ135" s="519"/>
      <c r="DK135" s="514"/>
      <c r="DL135" s="515"/>
      <c r="DM135" s="515"/>
      <c r="DN135" s="519"/>
    </row>
    <row r="136" spans="1:118" ht="12" customHeight="1" hidden="1">
      <c r="A136" s="439" t="e">
        <f>'[1]組合せ'!#REF!</f>
        <v>#REF!</v>
      </c>
      <c r="B136" s="206"/>
      <c r="C136" s="206"/>
      <c r="D136" s="354" t="e">
        <f>VLOOKUP(A136,'[1]参加者名簿'!$A$86:$B$145,2)</f>
        <v>#REF!</v>
      </c>
      <c r="E136" s="355"/>
      <c r="F136" s="355"/>
      <c r="G136" s="355"/>
      <c r="H136" s="355"/>
      <c r="I136" s="358" t="e">
        <f>VLOOKUP($A136,'[1]参加者名簿'!$A$86:$D$145,4)</f>
        <v>#REF!</v>
      </c>
      <c r="J136" s="359"/>
      <c r="K136" s="359"/>
      <c r="L136" s="359"/>
      <c r="M136" s="359"/>
      <c r="N136" s="359"/>
      <c r="O136" s="359"/>
      <c r="P136" s="359"/>
      <c r="Q136" s="360"/>
      <c r="R136" s="165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458"/>
      <c r="AD136" s="451"/>
      <c r="AE136" s="451"/>
      <c r="AF136" s="457" t="str">
        <f>IF(AD138="","",IF(AD138&gt;AL138,"○","●"))</f>
        <v>○</v>
      </c>
      <c r="AG136" s="457"/>
      <c r="AH136" s="457"/>
      <c r="AI136" s="457"/>
      <c r="AJ136" s="457"/>
      <c r="AK136" s="451"/>
      <c r="AL136" s="451"/>
      <c r="AM136" s="452"/>
      <c r="AN136" s="458"/>
      <c r="AO136" s="451"/>
      <c r="AP136" s="451"/>
      <c r="AQ136" s="457" t="str">
        <f>IF(AO138="","",IF(AO138&gt;AW138,"○","●"))</f>
        <v>○</v>
      </c>
      <c r="AR136" s="457"/>
      <c r="AS136" s="457"/>
      <c r="AT136" s="457"/>
      <c r="AU136" s="457"/>
      <c r="AV136" s="451"/>
      <c r="AW136" s="451"/>
      <c r="AX136" s="452"/>
      <c r="AY136" s="184"/>
      <c r="AZ136" s="152"/>
      <c r="BA136" s="152"/>
      <c r="BB136" s="152"/>
      <c r="BC136" s="188"/>
      <c r="BD136" s="152"/>
      <c r="BE136" s="152"/>
      <c r="BF136" s="152"/>
      <c r="BG136" s="188"/>
      <c r="BH136" s="189"/>
      <c r="BI136" s="152"/>
      <c r="BJ136" s="152"/>
      <c r="BK136" s="184"/>
      <c r="BL136" s="152"/>
      <c r="BM136" s="152"/>
      <c r="CI136" s="520"/>
      <c r="CJ136" s="500"/>
      <c r="CK136" s="500"/>
      <c r="CL136" s="521"/>
      <c r="CM136" s="520"/>
      <c r="CN136" s="500"/>
      <c r="CO136" s="500"/>
      <c r="CP136" s="521"/>
      <c r="CQ136" s="522"/>
      <c r="CR136" s="500"/>
      <c r="CS136" s="500"/>
      <c r="CT136" s="523"/>
      <c r="CU136" s="500"/>
      <c r="CV136" s="500"/>
      <c r="CW136" s="500"/>
      <c r="CX136" s="500"/>
      <c r="CY136" s="500"/>
      <c r="CZ136" s="509"/>
      <c r="DA136" s="509"/>
      <c r="DB136" s="509"/>
      <c r="DC136" s="500"/>
      <c r="DG136" s="520"/>
      <c r="DH136" s="500"/>
      <c r="DI136" s="500"/>
      <c r="DJ136" s="521"/>
      <c r="DK136" s="520"/>
      <c r="DL136" s="500"/>
      <c r="DM136" s="500"/>
      <c r="DN136" s="521"/>
    </row>
    <row r="137" spans="1:118" ht="12" customHeight="1" hidden="1">
      <c r="A137" s="439"/>
      <c r="B137" s="455"/>
      <c r="C137" s="456"/>
      <c r="D137" s="356"/>
      <c r="E137" s="357"/>
      <c r="F137" s="357"/>
      <c r="G137" s="357"/>
      <c r="H137" s="357"/>
      <c r="I137" s="361"/>
      <c r="J137" s="361"/>
      <c r="K137" s="361"/>
      <c r="L137" s="361"/>
      <c r="M137" s="361"/>
      <c r="N137" s="361"/>
      <c r="O137" s="361"/>
      <c r="P137" s="361"/>
      <c r="Q137" s="362"/>
      <c r="R137" s="168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459"/>
      <c r="AD137" s="453"/>
      <c r="AE137" s="453"/>
      <c r="AF137" s="430"/>
      <c r="AG137" s="430"/>
      <c r="AH137" s="430"/>
      <c r="AI137" s="430"/>
      <c r="AJ137" s="430"/>
      <c r="AK137" s="453"/>
      <c r="AL137" s="453"/>
      <c r="AM137" s="454"/>
      <c r="AN137" s="459"/>
      <c r="AO137" s="453"/>
      <c r="AP137" s="453"/>
      <c r="AQ137" s="430"/>
      <c r="AR137" s="430"/>
      <c r="AS137" s="430"/>
      <c r="AT137" s="430"/>
      <c r="AU137" s="430"/>
      <c r="AV137" s="453"/>
      <c r="AW137" s="453"/>
      <c r="AX137" s="454"/>
      <c r="AY137" s="184"/>
      <c r="AZ137" s="449">
        <f>COUNTIF($R136:$AX137,"○")</f>
        <v>2</v>
      </c>
      <c r="BA137" s="449"/>
      <c r="BB137" s="194"/>
      <c r="BC137" s="184"/>
      <c r="BD137" s="449">
        <f>COUNTIF($R136:$AX137,"●")</f>
        <v>0</v>
      </c>
      <c r="BE137" s="449"/>
      <c r="BF137" s="194"/>
      <c r="BG137" s="193"/>
      <c r="BH137" s="449">
        <f>RANK(AZ137,AY136:BC150,0)</f>
        <v>1</v>
      </c>
      <c r="BI137" s="449"/>
      <c r="BK137" s="193"/>
      <c r="BL137" s="128"/>
      <c r="BM137" s="152"/>
      <c r="CI137" s="520"/>
      <c r="CJ137" s="524">
        <f>RANK(DH137,DG136:DJ150,0)</f>
        <v>1</v>
      </c>
      <c r="CK137" s="524"/>
      <c r="CL137" s="521"/>
      <c r="CM137" s="520"/>
      <c r="CN137" s="524">
        <f>RANK(DK137,DK136:DN150,0)</f>
        <v>2</v>
      </c>
      <c r="CO137" s="524"/>
      <c r="CP137" s="521"/>
      <c r="CQ137" s="522"/>
      <c r="CR137" s="525">
        <v>2</v>
      </c>
      <c r="CS137" s="525"/>
      <c r="CT137" s="523"/>
      <c r="CU137" s="500"/>
      <c r="CV137" s="500"/>
      <c r="CW137" s="500"/>
      <c r="CX137" s="500"/>
      <c r="CY137" s="500"/>
      <c r="CZ137" s="509"/>
      <c r="DA137" s="509"/>
      <c r="DB137" s="509"/>
      <c r="DC137" s="500"/>
      <c r="DG137" s="520"/>
      <c r="DH137" s="526">
        <f>S138+AD138+AO138-AA138-AL138-AW138</f>
        <v>2</v>
      </c>
      <c r="DI137" s="526"/>
      <c r="DJ137" s="521"/>
      <c r="DK137" s="527">
        <f>SUM(U138:V140)+SUM(AF138:AG140)+SUM(AQ138:AR140)-SUM(X138:Y140)-SUM(AI138:AJ140)-SUM(AT138:AU140)</f>
        <v>3</v>
      </c>
      <c r="DL137" s="364"/>
      <c r="DM137" s="364"/>
      <c r="DN137" s="528"/>
    </row>
    <row r="138" spans="1:125" ht="12" customHeight="1" hidden="1">
      <c r="A138" s="439"/>
      <c r="B138" s="455"/>
      <c r="C138" s="456"/>
      <c r="D138" s="169"/>
      <c r="E138" s="163"/>
      <c r="F138" s="163"/>
      <c r="G138" s="163"/>
      <c r="H138" s="163"/>
      <c r="I138" s="207"/>
      <c r="J138" s="208"/>
      <c r="K138" s="208"/>
      <c r="L138" s="208"/>
      <c r="M138" s="208"/>
      <c r="N138" s="208"/>
      <c r="O138" s="208"/>
      <c r="P138" s="208"/>
      <c r="Q138" s="209"/>
      <c r="R138" s="168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8"/>
      <c r="AD138" s="436">
        <f>IF(AF138="","",SUM(DR138:DR140))</f>
        <v>2</v>
      </c>
      <c r="AE138" s="449" t="str">
        <f>IF(AF138="","","(")</f>
        <v>(</v>
      </c>
      <c r="AF138" s="460">
        <v>23</v>
      </c>
      <c r="AG138" s="460"/>
      <c r="AH138" s="164" t="str">
        <f>IF(AF138="","","-")</f>
        <v>-</v>
      </c>
      <c r="AI138" s="460">
        <v>21</v>
      </c>
      <c r="AJ138" s="460"/>
      <c r="AK138" s="449" t="str">
        <f>IF(AF138="","",")")</f>
        <v>)</v>
      </c>
      <c r="AL138" s="436">
        <f>IF(AF138="","",SUM(DS138:DS140))</f>
        <v>1</v>
      </c>
      <c r="AM138" s="158"/>
      <c r="AN138" s="168"/>
      <c r="AO138" s="436">
        <f>IF(AQ138="","",SUM(DT138:DT140))</f>
        <v>2</v>
      </c>
      <c r="AP138" s="449" t="str">
        <f>IF(AQ138="","","(")</f>
        <v>(</v>
      </c>
      <c r="AQ138" s="460">
        <v>18</v>
      </c>
      <c r="AR138" s="460"/>
      <c r="AS138" s="164" t="str">
        <f>IF(AQ138="","","-")</f>
        <v>-</v>
      </c>
      <c r="AT138" s="460">
        <v>21</v>
      </c>
      <c r="AU138" s="460"/>
      <c r="AV138" s="449" t="str">
        <f>IF(AQ138="","",")")</f>
        <v>)</v>
      </c>
      <c r="AW138" s="436">
        <f>IF(AQ138="","",SUM(DU138:DU140))</f>
        <v>1</v>
      </c>
      <c r="AX138" s="158"/>
      <c r="AY138" s="184"/>
      <c r="AZ138" s="449"/>
      <c r="BA138" s="449"/>
      <c r="BB138" s="194"/>
      <c r="BC138" s="184"/>
      <c r="BD138" s="449"/>
      <c r="BE138" s="449"/>
      <c r="BF138" s="194"/>
      <c r="BG138" s="193"/>
      <c r="BH138" s="449"/>
      <c r="BI138" s="449"/>
      <c r="BJ138" s="194"/>
      <c r="BK138" s="193"/>
      <c r="BL138" s="128"/>
      <c r="BM138" s="152"/>
      <c r="CI138" s="520"/>
      <c r="CJ138" s="524"/>
      <c r="CK138" s="524"/>
      <c r="CL138" s="521"/>
      <c r="CM138" s="520"/>
      <c r="CN138" s="524"/>
      <c r="CO138" s="524"/>
      <c r="CP138" s="521"/>
      <c r="CQ138" s="522"/>
      <c r="CR138" s="525"/>
      <c r="CS138" s="525"/>
      <c r="CT138" s="523"/>
      <c r="CU138" s="500"/>
      <c r="CV138" s="500"/>
      <c r="CW138" s="500"/>
      <c r="CX138" s="500"/>
      <c r="CY138" s="500"/>
      <c r="CZ138" s="509"/>
      <c r="DA138" s="509"/>
      <c r="DB138" s="509"/>
      <c r="DC138" s="500"/>
      <c r="DG138" s="520"/>
      <c r="DH138" s="526"/>
      <c r="DI138" s="526"/>
      <c r="DJ138" s="521"/>
      <c r="DK138" s="529"/>
      <c r="DL138" s="364"/>
      <c r="DM138" s="364"/>
      <c r="DN138" s="528"/>
      <c r="DR138" s="138">
        <f>IF(AF138="","",IF(AF138&gt;AI138,1,0))</f>
        <v>1</v>
      </c>
      <c r="DS138" s="138">
        <f>IF(AI138="","",IF(AI138&gt;AF138,1,0))</f>
        <v>0</v>
      </c>
      <c r="DT138" s="138">
        <f>IF(AQ138="","",IF(AQ138&gt;AT138,1,0))</f>
        <v>0</v>
      </c>
      <c r="DU138" s="138">
        <f>IF(AT138="","",IF(AT138&gt;AQ138,1,0))</f>
        <v>1</v>
      </c>
    </row>
    <row r="139" spans="1:125" ht="12" customHeight="1" hidden="1">
      <c r="A139" s="439" t="e">
        <f>'[1]組合せ'!#REF!</f>
        <v>#REF!</v>
      </c>
      <c r="B139" s="455"/>
      <c r="C139" s="456"/>
      <c r="D139" s="311" t="e">
        <f>VLOOKUP(A139,'[1]参加者名簿'!$A$86:$B$145,2)</f>
        <v>#REF!</v>
      </c>
      <c r="E139" s="440"/>
      <c r="F139" s="440"/>
      <c r="G139" s="440"/>
      <c r="H139" s="440"/>
      <c r="I139" s="253" t="e">
        <f>VLOOKUP($A139,'[1]参加者名簿'!$A$86:$D$145,4)</f>
        <v>#REF!</v>
      </c>
      <c r="J139" s="443"/>
      <c r="K139" s="443"/>
      <c r="L139" s="443"/>
      <c r="M139" s="443"/>
      <c r="N139" s="443"/>
      <c r="O139" s="443"/>
      <c r="P139" s="443"/>
      <c r="Q139" s="444"/>
      <c r="R139" s="168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8"/>
      <c r="AD139" s="310"/>
      <c r="AE139" s="449"/>
      <c r="AF139" s="460">
        <v>18</v>
      </c>
      <c r="AG139" s="460"/>
      <c r="AH139" s="164" t="str">
        <f>IF(AF139="","","-")</f>
        <v>-</v>
      </c>
      <c r="AI139" s="460">
        <v>21</v>
      </c>
      <c r="AJ139" s="460"/>
      <c r="AK139" s="449"/>
      <c r="AL139" s="310"/>
      <c r="AM139" s="180"/>
      <c r="AN139" s="184"/>
      <c r="AO139" s="310"/>
      <c r="AP139" s="449"/>
      <c r="AQ139" s="460">
        <v>23</v>
      </c>
      <c r="AR139" s="460"/>
      <c r="AS139" s="164" t="str">
        <f>IF(AQ139="","","-")</f>
        <v>-</v>
      </c>
      <c r="AT139" s="460">
        <v>21</v>
      </c>
      <c r="AU139" s="460"/>
      <c r="AV139" s="449"/>
      <c r="AW139" s="310"/>
      <c r="AX139" s="180"/>
      <c r="AY139" s="184"/>
      <c r="AZ139" s="449"/>
      <c r="BA139" s="449"/>
      <c r="BB139" s="194"/>
      <c r="BC139" s="184"/>
      <c r="BD139" s="449"/>
      <c r="BE139" s="449"/>
      <c r="BF139" s="194"/>
      <c r="BG139" s="193"/>
      <c r="BH139" s="449"/>
      <c r="BI139" s="449"/>
      <c r="BJ139" s="194"/>
      <c r="BK139" s="193"/>
      <c r="BL139" s="128"/>
      <c r="BM139" s="152"/>
      <c r="CI139" s="520"/>
      <c r="CJ139" s="524"/>
      <c r="CK139" s="524"/>
      <c r="CL139" s="521"/>
      <c r="CM139" s="520"/>
      <c r="CN139" s="524"/>
      <c r="CO139" s="524"/>
      <c r="CP139" s="521"/>
      <c r="CQ139" s="522"/>
      <c r="CR139" s="525"/>
      <c r="CS139" s="525"/>
      <c r="CT139" s="523"/>
      <c r="CU139" s="500"/>
      <c r="CV139" s="500"/>
      <c r="CW139" s="500"/>
      <c r="CX139" s="500"/>
      <c r="CY139" s="500"/>
      <c r="CZ139" s="509"/>
      <c r="DA139" s="509"/>
      <c r="DB139" s="509"/>
      <c r="DC139" s="500"/>
      <c r="DG139" s="520"/>
      <c r="DH139" s="526"/>
      <c r="DI139" s="526"/>
      <c r="DJ139" s="521"/>
      <c r="DK139" s="529"/>
      <c r="DL139" s="364"/>
      <c r="DM139" s="364"/>
      <c r="DN139" s="528"/>
      <c r="DR139" s="138">
        <f>IF(AF139="","",IF(AF139&gt;AI139,1,0))</f>
        <v>0</v>
      </c>
      <c r="DS139" s="138">
        <f>IF(AI139="","",IF(AI139&gt;AF139,1,0))</f>
        <v>1</v>
      </c>
      <c r="DT139" s="138">
        <f>IF(AQ139="","",IF(AQ139&gt;AT139,1,0))</f>
        <v>1</v>
      </c>
      <c r="DU139" s="138">
        <f>IF(AT139="","",IF(AT139&gt;AQ139,1,0))</f>
        <v>0</v>
      </c>
    </row>
    <row r="140" spans="1:125" ht="12" customHeight="1" hidden="1">
      <c r="A140" s="439"/>
      <c r="B140" s="206"/>
      <c r="C140" s="206"/>
      <c r="D140" s="441"/>
      <c r="E140" s="442"/>
      <c r="F140" s="442"/>
      <c r="G140" s="442"/>
      <c r="H140" s="442"/>
      <c r="I140" s="445"/>
      <c r="J140" s="445"/>
      <c r="K140" s="445"/>
      <c r="L140" s="445"/>
      <c r="M140" s="445"/>
      <c r="N140" s="445"/>
      <c r="O140" s="445"/>
      <c r="P140" s="445"/>
      <c r="Q140" s="446"/>
      <c r="R140" s="173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3"/>
      <c r="AD140" s="235"/>
      <c r="AE140" s="450"/>
      <c r="AF140" s="460">
        <v>23</v>
      </c>
      <c r="AG140" s="460"/>
      <c r="AH140" s="164" t="str">
        <f>IF(AF140="","","-")</f>
        <v>-</v>
      </c>
      <c r="AI140" s="460">
        <v>21</v>
      </c>
      <c r="AJ140" s="460"/>
      <c r="AK140" s="450"/>
      <c r="AL140" s="235"/>
      <c r="AM140" s="179"/>
      <c r="AN140" s="182"/>
      <c r="AO140" s="235"/>
      <c r="AP140" s="450"/>
      <c r="AQ140" s="460">
        <v>21</v>
      </c>
      <c r="AR140" s="460"/>
      <c r="AS140" s="164" t="str">
        <f>IF(AQ140="","","-")</f>
        <v>-</v>
      </c>
      <c r="AT140" s="460">
        <v>18</v>
      </c>
      <c r="AU140" s="460"/>
      <c r="AV140" s="450"/>
      <c r="AW140" s="235"/>
      <c r="AX140" s="179"/>
      <c r="AY140" s="182"/>
      <c r="AZ140" s="197"/>
      <c r="BA140" s="197"/>
      <c r="BB140" s="197"/>
      <c r="BC140" s="182"/>
      <c r="BD140" s="197"/>
      <c r="BE140" s="197"/>
      <c r="BF140" s="197"/>
      <c r="BG140" s="182"/>
      <c r="BH140" s="197"/>
      <c r="BI140" s="197"/>
      <c r="BJ140" s="197"/>
      <c r="BK140" s="184"/>
      <c r="BL140" s="152"/>
      <c r="BM140" s="152"/>
      <c r="CI140" s="530"/>
      <c r="CJ140" s="531"/>
      <c r="CK140" s="531"/>
      <c r="CL140" s="532"/>
      <c r="CM140" s="530"/>
      <c r="CN140" s="531"/>
      <c r="CO140" s="531"/>
      <c r="CP140" s="532"/>
      <c r="CQ140" s="533"/>
      <c r="CR140" s="531"/>
      <c r="CS140" s="531"/>
      <c r="CT140" s="534"/>
      <c r="CU140" s="500"/>
      <c r="CV140" s="500"/>
      <c r="CW140" s="500"/>
      <c r="CX140" s="500"/>
      <c r="CY140" s="500"/>
      <c r="CZ140" s="500"/>
      <c r="DA140" s="500"/>
      <c r="DB140" s="500"/>
      <c r="DC140" s="500"/>
      <c r="DG140" s="530"/>
      <c r="DH140" s="535"/>
      <c r="DI140" s="535"/>
      <c r="DJ140" s="532"/>
      <c r="DK140" s="530"/>
      <c r="DL140" s="535"/>
      <c r="DM140" s="535"/>
      <c r="DN140" s="532"/>
      <c r="DR140" s="138">
        <f>IF(AF140="","",IF(AF140&gt;AI140,1,0))</f>
        <v>1</v>
      </c>
      <c r="DS140" s="138">
        <f>IF(AI140="","",IF(AI140&gt;AF140,1,0))</f>
        <v>0</v>
      </c>
      <c r="DT140" s="138">
        <f>IF(AQ140="","",IF(AQ140&gt;AT140,1,0))</f>
        <v>1</v>
      </c>
      <c r="DU140" s="138">
        <f>IF(AT140="","",IF(AT140&gt;AQ140,1,0))</f>
        <v>0</v>
      </c>
    </row>
    <row r="141" spans="1:118" ht="12" customHeight="1" hidden="1">
      <c r="A141" s="439" t="e">
        <f>'[1]組合せ'!#REF!</f>
        <v>#REF!</v>
      </c>
      <c r="B141" s="206"/>
      <c r="C141" s="206"/>
      <c r="D141" s="354" t="e">
        <f>VLOOKUP(A141,'[1]参加者名簿'!$A$86:$B$145,2)</f>
        <v>#REF!</v>
      </c>
      <c r="E141" s="355"/>
      <c r="F141" s="355"/>
      <c r="G141" s="355"/>
      <c r="H141" s="355"/>
      <c r="I141" s="358" t="e">
        <f>VLOOKUP($A141,'[1]参加者名簿'!$A$86:$D$145,4)</f>
        <v>#REF!</v>
      </c>
      <c r="J141" s="359"/>
      <c r="K141" s="359"/>
      <c r="L141" s="359"/>
      <c r="M141" s="359"/>
      <c r="N141" s="359"/>
      <c r="O141" s="359"/>
      <c r="P141" s="359"/>
      <c r="Q141" s="360"/>
      <c r="R141" s="458">
        <f>IF(AC136="","",AC136)</f>
      </c>
      <c r="S141" s="451"/>
      <c r="T141" s="451"/>
      <c r="U141" s="457" t="str">
        <f>IF(AF136="○","●",IF(AF136="●","○",""))</f>
        <v>●</v>
      </c>
      <c r="V141" s="457"/>
      <c r="W141" s="457"/>
      <c r="X141" s="457"/>
      <c r="Y141" s="457"/>
      <c r="Z141" s="451">
        <f>IF(AK136="","",AK136)</f>
      </c>
      <c r="AA141" s="451"/>
      <c r="AB141" s="452"/>
      <c r="AC141" s="165"/>
      <c r="AD141" s="166"/>
      <c r="AE141" s="166"/>
      <c r="AF141" s="166"/>
      <c r="AG141" s="166"/>
      <c r="AH141" s="166"/>
      <c r="AI141" s="166"/>
      <c r="AJ141" s="166"/>
      <c r="AK141" s="166"/>
      <c r="AL141" s="189"/>
      <c r="AM141" s="198"/>
      <c r="AN141" s="458"/>
      <c r="AO141" s="451"/>
      <c r="AP141" s="451"/>
      <c r="AQ141" s="457" t="str">
        <f>IF(AO143="","",IF(AO143&gt;AW143,"○","●"))</f>
        <v>○</v>
      </c>
      <c r="AR141" s="457"/>
      <c r="AS141" s="457"/>
      <c r="AT141" s="457"/>
      <c r="AU141" s="457"/>
      <c r="AV141" s="451"/>
      <c r="AW141" s="451"/>
      <c r="AX141" s="452"/>
      <c r="AY141" s="184"/>
      <c r="AZ141" s="152"/>
      <c r="BA141" s="152"/>
      <c r="BB141" s="152"/>
      <c r="BC141" s="184"/>
      <c r="BD141" s="152"/>
      <c r="BE141" s="152"/>
      <c r="BF141" s="152"/>
      <c r="BG141" s="184"/>
      <c r="BH141" s="152"/>
      <c r="BI141" s="152"/>
      <c r="BJ141" s="152"/>
      <c r="BK141" s="184"/>
      <c r="BL141" s="152"/>
      <c r="BM141" s="152"/>
      <c r="CI141" s="520"/>
      <c r="CJ141" s="500"/>
      <c r="CK141" s="500"/>
      <c r="CL141" s="521"/>
      <c r="CM141" s="520"/>
      <c r="CN141" s="500"/>
      <c r="CO141" s="500"/>
      <c r="CP141" s="521"/>
      <c r="CQ141" s="522"/>
      <c r="CR141" s="500"/>
      <c r="CS141" s="500"/>
      <c r="CT141" s="523"/>
      <c r="CU141" s="500"/>
      <c r="CV141" s="500"/>
      <c r="CW141" s="500"/>
      <c r="CX141" s="500"/>
      <c r="CY141" s="500"/>
      <c r="CZ141" s="500"/>
      <c r="DA141" s="500"/>
      <c r="DB141" s="500"/>
      <c r="DC141" s="500"/>
      <c r="DG141" s="520"/>
      <c r="DH141" s="536"/>
      <c r="DI141" s="536"/>
      <c r="DJ141" s="521"/>
      <c r="DK141" s="520"/>
      <c r="DL141" s="536"/>
      <c r="DM141" s="536"/>
      <c r="DN141" s="521"/>
    </row>
    <row r="142" spans="1:118" ht="12" customHeight="1" hidden="1">
      <c r="A142" s="439"/>
      <c r="B142" s="455"/>
      <c r="C142" s="456"/>
      <c r="D142" s="356"/>
      <c r="E142" s="357"/>
      <c r="F142" s="357"/>
      <c r="G142" s="357"/>
      <c r="H142" s="357"/>
      <c r="I142" s="361"/>
      <c r="J142" s="361"/>
      <c r="K142" s="361"/>
      <c r="L142" s="361"/>
      <c r="M142" s="361"/>
      <c r="N142" s="361"/>
      <c r="O142" s="361"/>
      <c r="P142" s="361"/>
      <c r="Q142" s="362"/>
      <c r="R142" s="459"/>
      <c r="S142" s="453"/>
      <c r="T142" s="453"/>
      <c r="U142" s="430"/>
      <c r="V142" s="430"/>
      <c r="W142" s="430"/>
      <c r="X142" s="430"/>
      <c r="Y142" s="430"/>
      <c r="Z142" s="453"/>
      <c r="AA142" s="453"/>
      <c r="AB142" s="454"/>
      <c r="AC142" s="168"/>
      <c r="AD142" s="164"/>
      <c r="AE142" s="164"/>
      <c r="AF142" s="164"/>
      <c r="AG142" s="164"/>
      <c r="AH142" s="164"/>
      <c r="AI142" s="164"/>
      <c r="AJ142" s="164"/>
      <c r="AK142" s="164"/>
      <c r="AL142" s="152"/>
      <c r="AM142" s="181"/>
      <c r="AN142" s="459"/>
      <c r="AO142" s="453"/>
      <c r="AP142" s="453"/>
      <c r="AQ142" s="430"/>
      <c r="AR142" s="430"/>
      <c r="AS142" s="430"/>
      <c r="AT142" s="430"/>
      <c r="AU142" s="430"/>
      <c r="AV142" s="453"/>
      <c r="AW142" s="453"/>
      <c r="AX142" s="454"/>
      <c r="AY142" s="184"/>
      <c r="AZ142" s="449">
        <f>COUNTIF($R141:$AX142,"○")</f>
        <v>1</v>
      </c>
      <c r="BA142" s="449"/>
      <c r="BB142" s="194"/>
      <c r="BC142" s="184"/>
      <c r="BD142" s="449">
        <f>COUNTIF($R141:$AX142,"●")</f>
        <v>1</v>
      </c>
      <c r="BE142" s="449"/>
      <c r="BF142" s="194"/>
      <c r="BG142" s="193"/>
      <c r="BH142" s="449">
        <f>RANK(AZ142,AY136:BC150,0)</f>
        <v>2</v>
      </c>
      <c r="BI142" s="449"/>
      <c r="BK142" s="193"/>
      <c r="BL142" s="128"/>
      <c r="BM142" s="152"/>
      <c r="CI142" s="520"/>
      <c r="CJ142" s="524">
        <f>RANK(DH142,DG136:DJ150,0)</f>
        <v>2</v>
      </c>
      <c r="CK142" s="524"/>
      <c r="CL142" s="521"/>
      <c r="CM142" s="520"/>
      <c r="CN142" s="524">
        <f>RANK(DK142,DK136:DN150,0)</f>
        <v>1</v>
      </c>
      <c r="CO142" s="524"/>
      <c r="CP142" s="521"/>
      <c r="CQ142" s="522"/>
      <c r="CR142" s="525">
        <v>3</v>
      </c>
      <c r="CS142" s="525"/>
      <c r="CT142" s="523"/>
      <c r="CU142" s="500"/>
      <c r="CV142" s="500"/>
      <c r="CW142" s="500"/>
      <c r="CX142" s="500"/>
      <c r="CY142" s="500"/>
      <c r="CZ142" s="500"/>
      <c r="DA142" s="500"/>
      <c r="DB142" s="500"/>
      <c r="DC142" s="500"/>
      <c r="DG142" s="520"/>
      <c r="DH142" s="526">
        <f>S143+AD143+AO143-AA143-AL143-AW143</f>
        <v>1</v>
      </c>
      <c r="DI142" s="526"/>
      <c r="DJ142" s="521"/>
      <c r="DK142" s="527">
        <f>SUM(U143:V145)+SUM(AF143:AG145)+SUM(AQ143:AR145)-SUM(X143:Y145)-SUM(AI143:AJ145)-SUM(AT143:AU145)</f>
        <v>17</v>
      </c>
      <c r="DL142" s="364"/>
      <c r="DM142" s="364"/>
      <c r="DN142" s="528"/>
    </row>
    <row r="143" spans="1:125" ht="12" customHeight="1" hidden="1">
      <c r="A143" s="439"/>
      <c r="B143" s="455"/>
      <c r="C143" s="456"/>
      <c r="D143" s="169"/>
      <c r="E143" s="163"/>
      <c r="F143" s="163"/>
      <c r="G143" s="163"/>
      <c r="H143" s="163"/>
      <c r="I143" s="207"/>
      <c r="J143" s="208"/>
      <c r="K143" s="208"/>
      <c r="L143" s="208"/>
      <c r="M143" s="208"/>
      <c r="N143" s="208"/>
      <c r="O143" s="208"/>
      <c r="P143" s="208"/>
      <c r="Q143" s="209"/>
      <c r="R143" s="168"/>
      <c r="S143" s="436">
        <f>IF(AL138="","",AL138)</f>
        <v>1</v>
      </c>
      <c r="T143" s="449" t="str">
        <f>IF(U143="","","(")</f>
        <v>(</v>
      </c>
      <c r="U143" s="436">
        <f>IF(AI138="","",AI138)</f>
        <v>21</v>
      </c>
      <c r="V143" s="436"/>
      <c r="W143" s="164" t="str">
        <f>IF(U143="","","-")</f>
        <v>-</v>
      </c>
      <c r="X143" s="436">
        <f>IF(AF138="","",AF138)</f>
        <v>23</v>
      </c>
      <c r="Y143" s="436"/>
      <c r="Z143" s="449" t="str">
        <f>IF(U143="","",")")</f>
        <v>)</v>
      </c>
      <c r="AA143" s="436">
        <f>IF(AD138="","",AD138)</f>
        <v>2</v>
      </c>
      <c r="AB143" s="164"/>
      <c r="AC143" s="168"/>
      <c r="AD143" s="164"/>
      <c r="AE143" s="164"/>
      <c r="AF143" s="164"/>
      <c r="AG143" s="164"/>
      <c r="AH143" s="164"/>
      <c r="AI143" s="164"/>
      <c r="AJ143" s="164"/>
      <c r="AK143" s="164"/>
      <c r="AL143" s="152"/>
      <c r="AM143" s="181"/>
      <c r="AN143" s="184"/>
      <c r="AO143" s="436">
        <f>IF(AQ143="","",SUM(DT143:DT145))</f>
        <v>2</v>
      </c>
      <c r="AP143" s="449" t="str">
        <f>IF(AQ143="","","(")</f>
        <v>(</v>
      </c>
      <c r="AQ143" s="460">
        <v>21</v>
      </c>
      <c r="AR143" s="460"/>
      <c r="AS143" s="164" t="str">
        <f>IF(AQ143="","","-")</f>
        <v>-</v>
      </c>
      <c r="AT143" s="460">
        <v>5</v>
      </c>
      <c r="AU143" s="460"/>
      <c r="AV143" s="449" t="str">
        <f>IF(AQ143="","",")")</f>
        <v>)</v>
      </c>
      <c r="AW143" s="436">
        <f>IF(AQ143="","",SUM(DU143:DU145))</f>
        <v>0</v>
      </c>
      <c r="AX143" s="181"/>
      <c r="AY143" s="184"/>
      <c r="AZ143" s="449"/>
      <c r="BA143" s="449"/>
      <c r="BB143" s="194"/>
      <c r="BC143" s="184"/>
      <c r="BD143" s="449"/>
      <c r="BE143" s="449"/>
      <c r="BF143" s="194"/>
      <c r="BG143" s="193"/>
      <c r="BH143" s="449"/>
      <c r="BI143" s="449"/>
      <c r="BJ143" s="194"/>
      <c r="BK143" s="193"/>
      <c r="BL143" s="128"/>
      <c r="BM143" s="152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520"/>
      <c r="CJ143" s="524"/>
      <c r="CK143" s="524"/>
      <c r="CL143" s="521"/>
      <c r="CM143" s="520"/>
      <c r="CN143" s="524"/>
      <c r="CO143" s="524"/>
      <c r="CP143" s="521"/>
      <c r="CQ143" s="522"/>
      <c r="CR143" s="525"/>
      <c r="CS143" s="525"/>
      <c r="CT143" s="523"/>
      <c r="CU143" s="500"/>
      <c r="CV143" s="500"/>
      <c r="CW143" s="500"/>
      <c r="CX143" s="500"/>
      <c r="CY143" s="500"/>
      <c r="CZ143" s="500"/>
      <c r="DA143" s="500"/>
      <c r="DB143" s="500"/>
      <c r="DC143" s="500"/>
      <c r="DG143" s="520"/>
      <c r="DH143" s="526"/>
      <c r="DI143" s="526"/>
      <c r="DJ143" s="521"/>
      <c r="DK143" s="529"/>
      <c r="DL143" s="364"/>
      <c r="DM143" s="364"/>
      <c r="DN143" s="528"/>
      <c r="DT143" s="138">
        <f>IF(AQ143="","",IF(AQ143&gt;AT143,1,0))</f>
        <v>1</v>
      </c>
      <c r="DU143" s="138">
        <f>IF(AT143="","",IF(AT143&gt;AQ143,1,0))</f>
        <v>0</v>
      </c>
    </row>
    <row r="144" spans="1:125" ht="12" customHeight="1" hidden="1">
      <c r="A144" s="439" t="e">
        <f>'[1]組合せ'!#REF!</f>
        <v>#REF!</v>
      </c>
      <c r="B144" s="455"/>
      <c r="C144" s="456"/>
      <c r="D144" s="311" t="e">
        <f>VLOOKUP(A144,'[1]参加者名簿'!$A$86:$B$145,2)</f>
        <v>#REF!</v>
      </c>
      <c r="E144" s="440"/>
      <c r="F144" s="440"/>
      <c r="G144" s="440"/>
      <c r="H144" s="440"/>
      <c r="I144" s="253" t="e">
        <f>VLOOKUP($A144,'[1]参加者名簿'!$A$86:$D$145,4)</f>
        <v>#REF!</v>
      </c>
      <c r="J144" s="443"/>
      <c r="K144" s="443"/>
      <c r="L144" s="443"/>
      <c r="M144" s="443"/>
      <c r="N144" s="443"/>
      <c r="O144" s="443"/>
      <c r="P144" s="443"/>
      <c r="Q144" s="444"/>
      <c r="R144" s="168"/>
      <c r="S144" s="310"/>
      <c r="T144" s="449"/>
      <c r="U144" s="436">
        <f>IF(AI139="","",AI139)</f>
        <v>21</v>
      </c>
      <c r="V144" s="436"/>
      <c r="W144" s="164" t="str">
        <f>IF(U144="","","-")</f>
        <v>-</v>
      </c>
      <c r="X144" s="436">
        <f>IF(AF139="","",AF139)</f>
        <v>18</v>
      </c>
      <c r="Y144" s="436"/>
      <c r="Z144" s="449"/>
      <c r="AA144" s="310"/>
      <c r="AB144" s="164"/>
      <c r="AC144" s="168"/>
      <c r="AD144" s="164"/>
      <c r="AE144" s="164"/>
      <c r="AF144" s="164"/>
      <c r="AG144" s="164"/>
      <c r="AH144" s="164"/>
      <c r="AI144" s="164"/>
      <c r="AJ144" s="164"/>
      <c r="AK144" s="164"/>
      <c r="AL144" s="152"/>
      <c r="AM144" s="181"/>
      <c r="AN144" s="184"/>
      <c r="AO144" s="310"/>
      <c r="AP144" s="449"/>
      <c r="AQ144" s="460"/>
      <c r="AR144" s="460"/>
      <c r="AS144" s="164">
        <f>IF(AQ144="","","-")</f>
      </c>
      <c r="AT144" s="460"/>
      <c r="AU144" s="460"/>
      <c r="AV144" s="449"/>
      <c r="AW144" s="310"/>
      <c r="AX144" s="180"/>
      <c r="AY144" s="184"/>
      <c r="AZ144" s="449"/>
      <c r="BA144" s="449"/>
      <c r="BB144" s="194"/>
      <c r="BC144" s="184"/>
      <c r="BD144" s="449"/>
      <c r="BE144" s="449"/>
      <c r="BF144" s="194"/>
      <c r="BG144" s="193"/>
      <c r="BH144" s="449"/>
      <c r="BI144" s="449"/>
      <c r="BJ144" s="194"/>
      <c r="BK144" s="193"/>
      <c r="BL144" s="128"/>
      <c r="BM144" s="152"/>
      <c r="CI144" s="520"/>
      <c r="CJ144" s="524"/>
      <c r="CK144" s="524"/>
      <c r="CL144" s="521"/>
      <c r="CM144" s="520"/>
      <c r="CN144" s="524"/>
      <c r="CO144" s="524"/>
      <c r="CP144" s="521"/>
      <c r="CQ144" s="522"/>
      <c r="CR144" s="525"/>
      <c r="CS144" s="525"/>
      <c r="CT144" s="523"/>
      <c r="CU144" s="500"/>
      <c r="CV144" s="500"/>
      <c r="CW144" s="500"/>
      <c r="CX144" s="500"/>
      <c r="CY144" s="500"/>
      <c r="CZ144" s="500"/>
      <c r="DA144" s="500"/>
      <c r="DB144" s="500"/>
      <c r="DC144" s="500"/>
      <c r="DG144" s="520"/>
      <c r="DH144" s="526"/>
      <c r="DI144" s="526"/>
      <c r="DJ144" s="521"/>
      <c r="DK144" s="529"/>
      <c r="DL144" s="364"/>
      <c r="DM144" s="364"/>
      <c r="DN144" s="528"/>
      <c r="DT144" s="138">
        <f>IF(AQ144="","",IF(AQ144&gt;AT144,1,0))</f>
      </c>
      <c r="DU144" s="138">
        <f>IF(AT144="","",IF(AT144&gt;AQ144,1,0))</f>
      </c>
    </row>
    <row r="145" spans="1:125" ht="12" customHeight="1" hidden="1">
      <c r="A145" s="439"/>
      <c r="B145" s="206"/>
      <c r="C145" s="206"/>
      <c r="D145" s="441"/>
      <c r="E145" s="442"/>
      <c r="F145" s="442"/>
      <c r="G145" s="442"/>
      <c r="H145" s="442"/>
      <c r="I145" s="445"/>
      <c r="J145" s="445"/>
      <c r="K145" s="445"/>
      <c r="L145" s="445"/>
      <c r="M145" s="445"/>
      <c r="N145" s="445"/>
      <c r="O145" s="445"/>
      <c r="P145" s="445"/>
      <c r="Q145" s="446"/>
      <c r="R145" s="173"/>
      <c r="S145" s="235"/>
      <c r="T145" s="450"/>
      <c r="U145" s="436">
        <f>IF(AI140="","",AI140)</f>
        <v>21</v>
      </c>
      <c r="V145" s="436"/>
      <c r="W145" s="164" t="str">
        <f>IF(U145="","","-")</f>
        <v>-</v>
      </c>
      <c r="X145" s="436">
        <f>IF(AF140="","",AF140)</f>
        <v>23</v>
      </c>
      <c r="Y145" s="436"/>
      <c r="Z145" s="450"/>
      <c r="AA145" s="235"/>
      <c r="AB145" s="174"/>
      <c r="AC145" s="173"/>
      <c r="AD145" s="174"/>
      <c r="AE145" s="174"/>
      <c r="AF145" s="174"/>
      <c r="AG145" s="174"/>
      <c r="AH145" s="174"/>
      <c r="AI145" s="174"/>
      <c r="AJ145" s="174"/>
      <c r="AK145" s="174"/>
      <c r="AL145" s="197"/>
      <c r="AM145" s="183"/>
      <c r="AN145" s="182"/>
      <c r="AO145" s="235"/>
      <c r="AP145" s="450"/>
      <c r="AQ145" s="460">
        <v>22</v>
      </c>
      <c r="AR145" s="460"/>
      <c r="AS145" s="164" t="str">
        <f>IF(AQ145="","","-")</f>
        <v>-</v>
      </c>
      <c r="AT145" s="460">
        <v>20</v>
      </c>
      <c r="AU145" s="460"/>
      <c r="AV145" s="450"/>
      <c r="AW145" s="235"/>
      <c r="AX145" s="179"/>
      <c r="AY145" s="182"/>
      <c r="AZ145" s="197"/>
      <c r="BA145" s="197"/>
      <c r="BB145" s="197"/>
      <c r="BC145" s="182"/>
      <c r="BD145" s="197"/>
      <c r="BE145" s="197"/>
      <c r="BF145" s="197"/>
      <c r="BG145" s="182"/>
      <c r="BH145" s="197"/>
      <c r="BI145" s="197"/>
      <c r="BJ145" s="197"/>
      <c r="BK145" s="184"/>
      <c r="BL145" s="152"/>
      <c r="BM145" s="152"/>
      <c r="CI145" s="530"/>
      <c r="CJ145" s="531"/>
      <c r="CK145" s="531"/>
      <c r="CL145" s="532"/>
      <c r="CM145" s="530"/>
      <c r="CN145" s="531"/>
      <c r="CO145" s="531"/>
      <c r="CP145" s="532"/>
      <c r="CQ145" s="533"/>
      <c r="CR145" s="531"/>
      <c r="CS145" s="531"/>
      <c r="CT145" s="534"/>
      <c r="CU145" s="500"/>
      <c r="CV145" s="500"/>
      <c r="CW145" s="500"/>
      <c r="CX145" s="500"/>
      <c r="CY145" s="500"/>
      <c r="CZ145" s="500"/>
      <c r="DA145" s="500"/>
      <c r="DB145" s="500"/>
      <c r="DC145" s="500"/>
      <c r="DG145" s="530"/>
      <c r="DH145" s="535"/>
      <c r="DI145" s="535"/>
      <c r="DJ145" s="532"/>
      <c r="DK145" s="530"/>
      <c r="DL145" s="535"/>
      <c r="DM145" s="535"/>
      <c r="DN145" s="532"/>
      <c r="DT145" s="138">
        <f>IF(AQ145="","",IF(AQ145&gt;AT145,1,0))</f>
        <v>1</v>
      </c>
      <c r="DU145" s="138">
        <f>IF(AT145="","",IF(AT145&gt;AQ145,1,0))</f>
        <v>0</v>
      </c>
    </row>
    <row r="146" spans="1:118" ht="12" customHeight="1" hidden="1">
      <c r="A146" s="439" t="e">
        <f>'[1]組合せ'!#REF!</f>
        <v>#REF!</v>
      </c>
      <c r="B146" s="206"/>
      <c r="C146" s="206"/>
      <c r="D146" s="354" t="e">
        <f>VLOOKUP(A146,'[1]参加者名簿'!$A$86:$B$145,2)</f>
        <v>#REF!</v>
      </c>
      <c r="E146" s="355"/>
      <c r="F146" s="355"/>
      <c r="G146" s="355"/>
      <c r="H146" s="355"/>
      <c r="I146" s="358" t="e">
        <f>VLOOKUP($A146,'[1]参加者名簿'!$A$86:$D$145,4)</f>
        <v>#REF!</v>
      </c>
      <c r="J146" s="359"/>
      <c r="K146" s="359"/>
      <c r="L146" s="359"/>
      <c r="M146" s="359"/>
      <c r="N146" s="359"/>
      <c r="O146" s="359"/>
      <c r="P146" s="359"/>
      <c r="Q146" s="360"/>
      <c r="R146" s="458">
        <f>IF(AN136="","",AN136)</f>
      </c>
      <c r="S146" s="451"/>
      <c r="T146" s="451"/>
      <c r="U146" s="457" t="str">
        <f>IF(AQ136="○","●",IF(AQ136="●","○",""))</f>
        <v>●</v>
      </c>
      <c r="V146" s="457"/>
      <c r="W146" s="457"/>
      <c r="X146" s="457"/>
      <c r="Y146" s="457"/>
      <c r="Z146" s="451">
        <f>IF(AV136="","",AV136)</f>
      </c>
      <c r="AA146" s="451"/>
      <c r="AB146" s="452"/>
      <c r="AC146" s="458">
        <f>IF(AN141="","",AN141)</f>
      </c>
      <c r="AD146" s="451"/>
      <c r="AE146" s="451"/>
      <c r="AF146" s="457" t="str">
        <f>IF(AQ141="○","●",IF(AQ141="●","○",""))</f>
        <v>●</v>
      </c>
      <c r="AG146" s="457"/>
      <c r="AH146" s="457"/>
      <c r="AI146" s="457"/>
      <c r="AJ146" s="457"/>
      <c r="AK146" s="451">
        <f>IF(AV141="","",AV141)</f>
      </c>
      <c r="AL146" s="451"/>
      <c r="AM146" s="452"/>
      <c r="AN146" s="165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7"/>
      <c r="AY146" s="184"/>
      <c r="AZ146" s="152"/>
      <c r="BA146" s="152"/>
      <c r="BB146" s="152"/>
      <c r="BC146" s="184"/>
      <c r="BD146" s="152"/>
      <c r="BE146" s="152"/>
      <c r="BF146" s="152"/>
      <c r="BG146" s="184"/>
      <c r="BH146" s="152"/>
      <c r="BI146" s="152"/>
      <c r="BJ146" s="152"/>
      <c r="BK146" s="184"/>
      <c r="BL146" s="152"/>
      <c r="BM146" s="152"/>
      <c r="CI146" s="520"/>
      <c r="CJ146" s="500"/>
      <c r="CK146" s="500"/>
      <c r="CL146" s="521"/>
      <c r="CM146" s="520"/>
      <c r="CN146" s="500"/>
      <c r="CO146" s="500"/>
      <c r="CP146" s="521"/>
      <c r="CQ146" s="522"/>
      <c r="CR146" s="500"/>
      <c r="CS146" s="500"/>
      <c r="CT146" s="523"/>
      <c r="CU146" s="500"/>
      <c r="CV146" s="500"/>
      <c r="CW146" s="500"/>
      <c r="CX146" s="500"/>
      <c r="CY146" s="500"/>
      <c r="CZ146" s="500"/>
      <c r="DA146" s="500"/>
      <c r="DB146" s="500"/>
      <c r="DC146" s="500"/>
      <c r="DG146" s="520"/>
      <c r="DH146" s="536"/>
      <c r="DI146" s="536"/>
      <c r="DJ146" s="521"/>
      <c r="DK146" s="520"/>
      <c r="DL146" s="536"/>
      <c r="DM146" s="536"/>
      <c r="DN146" s="521"/>
    </row>
    <row r="147" spans="1:118" ht="12" customHeight="1" hidden="1">
      <c r="A147" s="439"/>
      <c r="B147" s="471" t="s">
        <v>176</v>
      </c>
      <c r="C147" s="456"/>
      <c r="D147" s="356"/>
      <c r="E147" s="357"/>
      <c r="F147" s="357"/>
      <c r="G147" s="357"/>
      <c r="H147" s="357"/>
      <c r="I147" s="361"/>
      <c r="J147" s="361"/>
      <c r="K147" s="361"/>
      <c r="L147" s="361"/>
      <c r="M147" s="361"/>
      <c r="N147" s="361"/>
      <c r="O147" s="361"/>
      <c r="P147" s="361"/>
      <c r="Q147" s="362"/>
      <c r="R147" s="459"/>
      <c r="S147" s="453"/>
      <c r="T147" s="453"/>
      <c r="U147" s="430"/>
      <c r="V147" s="430"/>
      <c r="W147" s="430"/>
      <c r="X147" s="430"/>
      <c r="Y147" s="430"/>
      <c r="Z147" s="453"/>
      <c r="AA147" s="453"/>
      <c r="AB147" s="454"/>
      <c r="AC147" s="459"/>
      <c r="AD147" s="453"/>
      <c r="AE147" s="453"/>
      <c r="AF147" s="430"/>
      <c r="AG147" s="430"/>
      <c r="AH147" s="430"/>
      <c r="AI147" s="430"/>
      <c r="AJ147" s="430"/>
      <c r="AK147" s="453"/>
      <c r="AL147" s="453"/>
      <c r="AM147" s="454"/>
      <c r="AN147" s="168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58"/>
      <c r="AY147" s="184"/>
      <c r="AZ147" s="449">
        <f>COUNTIF($R146:$AX147,"○")</f>
        <v>0</v>
      </c>
      <c r="BA147" s="449"/>
      <c r="BB147" s="194"/>
      <c r="BC147" s="184"/>
      <c r="BD147" s="449">
        <f>COUNTIF($R146:$AX147,"●")</f>
        <v>2</v>
      </c>
      <c r="BE147" s="449"/>
      <c r="BF147" s="194"/>
      <c r="BG147" s="193"/>
      <c r="BH147" s="449">
        <f>RANK(AZ147,AY136:BC150,0)</f>
        <v>3</v>
      </c>
      <c r="BI147" s="449"/>
      <c r="BK147" s="193"/>
      <c r="BL147" s="128"/>
      <c r="BM147" s="152"/>
      <c r="CI147" s="520"/>
      <c r="CJ147" s="524">
        <f>RANK(DH147,DG136:DJ150,0)</f>
        <v>3</v>
      </c>
      <c r="CK147" s="524"/>
      <c r="CL147" s="521"/>
      <c r="CM147" s="520"/>
      <c r="CN147" s="524">
        <f>RANK(DK147,DK136:DN150,0)</f>
        <v>3</v>
      </c>
      <c r="CO147" s="524"/>
      <c r="CP147" s="521"/>
      <c r="CQ147" s="522"/>
      <c r="CR147" s="525">
        <v>3</v>
      </c>
      <c r="CS147" s="525"/>
      <c r="CT147" s="523"/>
      <c r="CU147" s="500"/>
      <c r="CV147" s="500"/>
      <c r="CW147" s="500"/>
      <c r="CX147" s="500"/>
      <c r="CY147" s="500"/>
      <c r="CZ147" s="500"/>
      <c r="DA147" s="500"/>
      <c r="DB147" s="500"/>
      <c r="DC147" s="500"/>
      <c r="DG147" s="520"/>
      <c r="DH147" s="526">
        <f>S148+AD148+AO148-AA148-AL148-AW148</f>
        <v>-3</v>
      </c>
      <c r="DI147" s="526"/>
      <c r="DJ147" s="521"/>
      <c r="DK147" s="527">
        <f>SUM(U148:V150)+SUM(AF148:AG150)+SUM(AQ148:AR150)-SUM(X148:Y150)-SUM(AI148:AJ150)-SUM(AT148:AU150)</f>
        <v>-20</v>
      </c>
      <c r="DL147" s="364"/>
      <c r="DM147" s="364"/>
      <c r="DN147" s="528"/>
    </row>
    <row r="148" spans="1:118" ht="12" customHeight="1" hidden="1">
      <c r="A148" s="439"/>
      <c r="B148" s="455"/>
      <c r="C148" s="456"/>
      <c r="D148" s="169"/>
      <c r="E148" s="163"/>
      <c r="F148" s="163"/>
      <c r="G148" s="163"/>
      <c r="H148" s="163"/>
      <c r="I148" s="207"/>
      <c r="J148" s="208"/>
      <c r="K148" s="208"/>
      <c r="L148" s="208"/>
      <c r="M148" s="208"/>
      <c r="N148" s="208"/>
      <c r="O148" s="208"/>
      <c r="P148" s="208"/>
      <c r="Q148" s="209"/>
      <c r="R148" s="168"/>
      <c r="S148" s="436">
        <f>IF(AW138="","",AW138)</f>
        <v>1</v>
      </c>
      <c r="T148" s="449" t="str">
        <f>IF(U148="","","(")</f>
        <v>(</v>
      </c>
      <c r="U148" s="436">
        <f>IF(AT138="","",AT138)</f>
        <v>21</v>
      </c>
      <c r="V148" s="436"/>
      <c r="W148" s="164" t="str">
        <f>IF(U148="","","-")</f>
        <v>-</v>
      </c>
      <c r="X148" s="436">
        <f>IF(AQ138="","",AQ138)</f>
        <v>18</v>
      </c>
      <c r="Y148" s="436"/>
      <c r="Z148" s="449" t="str">
        <f>IF(U148="","",")")</f>
        <v>)</v>
      </c>
      <c r="AA148" s="436">
        <f>IF(AO138="","",AO138)</f>
        <v>2</v>
      </c>
      <c r="AB148" s="164"/>
      <c r="AC148" s="168"/>
      <c r="AD148" s="436">
        <f>IF(AW143="","",AW143)</f>
        <v>0</v>
      </c>
      <c r="AE148" s="449" t="str">
        <f>IF(AF148="","","(")</f>
        <v>(</v>
      </c>
      <c r="AF148" s="436">
        <f>IF(AT143="","",AT143)</f>
        <v>5</v>
      </c>
      <c r="AG148" s="436"/>
      <c r="AH148" s="164" t="str">
        <f>IF(AF148="","","-")</f>
        <v>-</v>
      </c>
      <c r="AI148" s="436">
        <f>IF(AQ143="","",AQ143)</f>
        <v>21</v>
      </c>
      <c r="AJ148" s="436"/>
      <c r="AK148" s="449" t="str">
        <f>IF(AF148="","",")")</f>
        <v>)</v>
      </c>
      <c r="AL148" s="436">
        <f>IF(AO143="","",AO143)</f>
        <v>2</v>
      </c>
      <c r="AM148" s="164"/>
      <c r="AN148" s="168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58"/>
      <c r="AY148" s="184"/>
      <c r="AZ148" s="449"/>
      <c r="BA148" s="449"/>
      <c r="BB148" s="194"/>
      <c r="BC148" s="184"/>
      <c r="BD148" s="449"/>
      <c r="BE148" s="449"/>
      <c r="BF148" s="194"/>
      <c r="BG148" s="193"/>
      <c r="BH148" s="449"/>
      <c r="BI148" s="449"/>
      <c r="BJ148" s="194"/>
      <c r="BK148" s="193"/>
      <c r="BL148" s="128"/>
      <c r="BM148" s="152"/>
      <c r="CI148" s="520"/>
      <c r="CJ148" s="524"/>
      <c r="CK148" s="524"/>
      <c r="CL148" s="521"/>
      <c r="CM148" s="520"/>
      <c r="CN148" s="524"/>
      <c r="CO148" s="524"/>
      <c r="CP148" s="521"/>
      <c r="CQ148" s="522"/>
      <c r="CR148" s="525"/>
      <c r="CS148" s="525"/>
      <c r="CT148" s="523"/>
      <c r="CU148" s="500"/>
      <c r="CV148" s="500"/>
      <c r="CW148" s="500"/>
      <c r="CX148" s="500"/>
      <c r="CY148" s="500"/>
      <c r="CZ148" s="500"/>
      <c r="DA148" s="500"/>
      <c r="DB148" s="500"/>
      <c r="DC148" s="500"/>
      <c r="DG148" s="520"/>
      <c r="DH148" s="526"/>
      <c r="DI148" s="526"/>
      <c r="DJ148" s="521"/>
      <c r="DK148" s="529"/>
      <c r="DL148" s="364"/>
      <c r="DM148" s="364"/>
      <c r="DN148" s="528"/>
    </row>
    <row r="149" spans="1:118" ht="12" customHeight="1" hidden="1">
      <c r="A149" s="439" t="e">
        <f>'[1]組合せ'!#REF!</f>
        <v>#REF!</v>
      </c>
      <c r="B149" s="455"/>
      <c r="C149" s="456"/>
      <c r="D149" s="311" t="e">
        <f>VLOOKUP(A149,'[1]参加者名簿'!$A$86:$B$145,2)</f>
        <v>#REF!</v>
      </c>
      <c r="E149" s="440"/>
      <c r="F149" s="440"/>
      <c r="G149" s="440"/>
      <c r="H149" s="440"/>
      <c r="I149" s="253" t="e">
        <f>VLOOKUP($A149,'[1]参加者名簿'!$A$86:$D$145,4)</f>
        <v>#REF!</v>
      </c>
      <c r="J149" s="443"/>
      <c r="K149" s="443"/>
      <c r="L149" s="443"/>
      <c r="M149" s="443"/>
      <c r="N149" s="443"/>
      <c r="O149" s="443"/>
      <c r="P149" s="443"/>
      <c r="Q149" s="444"/>
      <c r="R149" s="168"/>
      <c r="S149" s="310"/>
      <c r="T149" s="449"/>
      <c r="U149" s="436">
        <f>IF(AT139="","",AT139)</f>
        <v>21</v>
      </c>
      <c r="V149" s="436"/>
      <c r="W149" s="164" t="str">
        <f>IF(U149="","","-")</f>
        <v>-</v>
      </c>
      <c r="X149" s="436">
        <f>IF(AQ139="","",AQ139)</f>
        <v>23</v>
      </c>
      <c r="Y149" s="436"/>
      <c r="Z149" s="449"/>
      <c r="AA149" s="310"/>
      <c r="AB149" s="164"/>
      <c r="AC149" s="168"/>
      <c r="AD149" s="310"/>
      <c r="AE149" s="449"/>
      <c r="AF149" s="436">
        <f>IF(AT144="","",AT144)</f>
      </c>
      <c r="AG149" s="436"/>
      <c r="AH149" s="164">
        <f>IF(AF149="","","-")</f>
      </c>
      <c r="AI149" s="436">
        <f>IF(AQ144="","",AQ144)</f>
      </c>
      <c r="AJ149" s="436"/>
      <c r="AK149" s="449"/>
      <c r="AL149" s="310"/>
      <c r="AM149" s="164"/>
      <c r="AN149" s="168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58"/>
      <c r="AY149" s="184"/>
      <c r="AZ149" s="449"/>
      <c r="BA149" s="449"/>
      <c r="BB149" s="194"/>
      <c r="BC149" s="184"/>
      <c r="BD149" s="449"/>
      <c r="BE149" s="449"/>
      <c r="BF149" s="194"/>
      <c r="BG149" s="193"/>
      <c r="BH149" s="449"/>
      <c r="BI149" s="449"/>
      <c r="BJ149" s="194"/>
      <c r="BK149" s="193"/>
      <c r="BL149" s="128"/>
      <c r="BM149" s="152"/>
      <c r="CI149" s="520"/>
      <c r="CJ149" s="524"/>
      <c r="CK149" s="524"/>
      <c r="CL149" s="521"/>
      <c r="CM149" s="520"/>
      <c r="CN149" s="524"/>
      <c r="CO149" s="524"/>
      <c r="CP149" s="521"/>
      <c r="CQ149" s="522"/>
      <c r="CR149" s="525"/>
      <c r="CS149" s="525"/>
      <c r="CT149" s="523"/>
      <c r="CU149" s="500"/>
      <c r="CV149" s="500"/>
      <c r="CW149" s="500"/>
      <c r="CX149" s="500"/>
      <c r="CY149" s="500"/>
      <c r="CZ149" s="500"/>
      <c r="DA149" s="500"/>
      <c r="DB149" s="500"/>
      <c r="DC149" s="500"/>
      <c r="DG149" s="520"/>
      <c r="DH149" s="526"/>
      <c r="DI149" s="526"/>
      <c r="DJ149" s="521"/>
      <c r="DK149" s="529"/>
      <c r="DL149" s="364"/>
      <c r="DM149" s="364"/>
      <c r="DN149" s="528"/>
    </row>
    <row r="150" spans="1:118" ht="12" customHeight="1" hidden="1">
      <c r="A150" s="439"/>
      <c r="B150" s="206"/>
      <c r="C150" s="206"/>
      <c r="D150" s="441"/>
      <c r="E150" s="442"/>
      <c r="F150" s="442"/>
      <c r="G150" s="442"/>
      <c r="H150" s="442"/>
      <c r="I150" s="445"/>
      <c r="J150" s="445"/>
      <c r="K150" s="445"/>
      <c r="L150" s="445"/>
      <c r="M150" s="445"/>
      <c r="N150" s="445"/>
      <c r="O150" s="445"/>
      <c r="P150" s="445"/>
      <c r="Q150" s="446"/>
      <c r="R150" s="173"/>
      <c r="S150" s="235"/>
      <c r="T150" s="450"/>
      <c r="U150" s="235">
        <f>IF(AT140="","",AT140)</f>
        <v>18</v>
      </c>
      <c r="V150" s="235"/>
      <c r="W150" s="174" t="str">
        <f>IF(U150="","","-")</f>
        <v>-</v>
      </c>
      <c r="X150" s="235">
        <f>IF(AQ140="","",AQ140)</f>
        <v>21</v>
      </c>
      <c r="Y150" s="235"/>
      <c r="Z150" s="450"/>
      <c r="AA150" s="235"/>
      <c r="AB150" s="174"/>
      <c r="AC150" s="173"/>
      <c r="AD150" s="235"/>
      <c r="AE150" s="450"/>
      <c r="AF150" s="235">
        <f>IF(AT145="","",AT145)</f>
        <v>20</v>
      </c>
      <c r="AG150" s="235"/>
      <c r="AH150" s="174" t="str">
        <f>IF(AF150="","","-")</f>
        <v>-</v>
      </c>
      <c r="AI150" s="235">
        <f>IF(AQ145="","",AQ145)</f>
        <v>22</v>
      </c>
      <c r="AJ150" s="235"/>
      <c r="AK150" s="450"/>
      <c r="AL150" s="235"/>
      <c r="AM150" s="174"/>
      <c r="AN150" s="173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5"/>
      <c r="AY150" s="182"/>
      <c r="AZ150" s="197"/>
      <c r="BA150" s="197"/>
      <c r="BB150" s="197"/>
      <c r="BC150" s="182"/>
      <c r="BD150" s="197"/>
      <c r="BE150" s="197"/>
      <c r="BF150" s="197"/>
      <c r="BG150" s="182"/>
      <c r="BH150" s="197"/>
      <c r="BI150" s="197"/>
      <c r="BJ150" s="197"/>
      <c r="BK150" s="184"/>
      <c r="BL150" s="152"/>
      <c r="BM150" s="152"/>
      <c r="CI150" s="530"/>
      <c r="CJ150" s="531"/>
      <c r="CK150" s="531"/>
      <c r="CL150" s="532"/>
      <c r="CM150" s="530"/>
      <c r="CN150" s="531"/>
      <c r="CO150" s="531"/>
      <c r="CP150" s="532"/>
      <c r="CQ150" s="537"/>
      <c r="CR150" s="538"/>
      <c r="CS150" s="538"/>
      <c r="CT150" s="539"/>
      <c r="CU150" s="500"/>
      <c r="CV150" s="500"/>
      <c r="CW150" s="500"/>
      <c r="CX150" s="500"/>
      <c r="CY150" s="500"/>
      <c r="CZ150" s="500"/>
      <c r="DA150" s="500"/>
      <c r="DB150" s="500"/>
      <c r="DC150" s="500"/>
      <c r="DG150" s="530"/>
      <c r="DH150" s="531"/>
      <c r="DI150" s="531"/>
      <c r="DJ150" s="532"/>
      <c r="DK150" s="530"/>
      <c r="DL150" s="531"/>
      <c r="DM150" s="531"/>
      <c r="DN150" s="532"/>
    </row>
    <row r="151" spans="66:107" ht="8.25" customHeight="1" hidden="1"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500"/>
      <c r="CJ151" s="500"/>
      <c r="CK151" s="500"/>
      <c r="CL151" s="500"/>
      <c r="CM151" s="500"/>
      <c r="CN151" s="500"/>
      <c r="CO151" s="500"/>
      <c r="CP151" s="500"/>
      <c r="CQ151" s="500"/>
      <c r="CR151" s="500"/>
      <c r="CS151" s="500"/>
      <c r="CT151" s="500"/>
      <c r="CU151" s="500"/>
      <c r="CV151" s="500"/>
      <c r="CW151" s="500"/>
      <c r="CX151" s="500"/>
      <c r="CY151" s="500"/>
      <c r="CZ151" s="500"/>
      <c r="DA151" s="500"/>
      <c r="DB151" s="500"/>
      <c r="DC151" s="500"/>
    </row>
    <row r="152" spans="3:95" ht="18" customHeight="1" hidden="1">
      <c r="C152" s="205" t="s">
        <v>177</v>
      </c>
      <c r="D152" s="205"/>
      <c r="E152" s="205"/>
      <c r="F152" s="205" t="s">
        <v>178</v>
      </c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CA152" s="164"/>
      <c r="CB152" s="164"/>
      <c r="CC152" s="164"/>
      <c r="CD152" s="164"/>
      <c r="CE152" s="164"/>
      <c r="CF152" s="164"/>
      <c r="CG152" s="164"/>
      <c r="CH152" s="164"/>
      <c r="CI152" s="500"/>
      <c r="CJ152" s="500"/>
      <c r="CK152" s="500"/>
      <c r="CL152" s="500"/>
      <c r="CM152" s="500"/>
      <c r="CN152" s="500"/>
      <c r="CO152" s="500"/>
      <c r="CP152" s="500"/>
      <c r="CQ152" s="500"/>
    </row>
    <row r="153" spans="3:95" ht="7.5" customHeight="1" hidden="1"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CA153" s="164"/>
      <c r="CB153" s="164"/>
      <c r="CC153" s="164"/>
      <c r="CD153" s="164"/>
      <c r="CE153" s="164"/>
      <c r="CF153" s="164"/>
      <c r="CG153" s="164"/>
      <c r="CH153" s="164"/>
      <c r="CI153" s="500"/>
      <c r="CJ153" s="500"/>
      <c r="CK153" s="500"/>
      <c r="CL153" s="500"/>
      <c r="CM153" s="500"/>
      <c r="CN153" s="500"/>
      <c r="CO153" s="500"/>
      <c r="CP153" s="500"/>
      <c r="CQ153" s="500"/>
    </row>
    <row r="154" spans="3:95" ht="18" customHeight="1" hidden="1">
      <c r="C154" s="205"/>
      <c r="D154" s="205"/>
      <c r="E154" s="205"/>
      <c r="F154" s="205" t="s">
        <v>179</v>
      </c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CA154" s="164"/>
      <c r="CB154" s="164"/>
      <c r="CC154" s="164"/>
      <c r="CD154" s="164"/>
      <c r="CE154" s="164"/>
      <c r="CF154" s="164"/>
      <c r="CG154" s="164"/>
      <c r="CH154" s="164"/>
      <c r="CI154" s="500"/>
      <c r="CJ154" s="500"/>
      <c r="CK154" s="500"/>
      <c r="CL154" s="500"/>
      <c r="CM154" s="500"/>
      <c r="CN154" s="500"/>
      <c r="CO154" s="500"/>
      <c r="CP154" s="500"/>
      <c r="CQ154" s="500"/>
    </row>
    <row r="155" spans="2:107" ht="18" customHeight="1" hidden="1">
      <c r="B155" s="176" t="s">
        <v>180</v>
      </c>
      <c r="CI155" s="500"/>
      <c r="CJ155" s="500"/>
      <c r="CK155" s="500"/>
      <c r="CL155" s="500"/>
      <c r="CM155" s="500"/>
      <c r="CN155" s="500"/>
      <c r="CO155" s="500"/>
      <c r="CP155" s="500"/>
      <c r="CQ155" s="500"/>
      <c r="CR155" s="500"/>
      <c r="CS155" s="500"/>
      <c r="CT155" s="500"/>
      <c r="CU155" s="500"/>
      <c r="CV155" s="500"/>
      <c r="CW155" s="500"/>
      <c r="CX155" s="500"/>
      <c r="CY155" s="500"/>
      <c r="CZ155" s="500"/>
      <c r="DA155" s="500"/>
      <c r="DB155" s="500"/>
      <c r="DC155" s="500"/>
    </row>
    <row r="156" spans="87:107" ht="13.5" customHeight="1" hidden="1">
      <c r="CI156" s="500"/>
      <c r="CJ156" s="500"/>
      <c r="CK156" s="500"/>
      <c r="CL156" s="500"/>
      <c r="CM156" s="500"/>
      <c r="CN156" s="500"/>
      <c r="CO156" s="500"/>
      <c r="CP156" s="500"/>
      <c r="CQ156" s="500"/>
      <c r="CR156" s="500"/>
      <c r="CS156" s="500"/>
      <c r="CT156" s="500"/>
      <c r="CU156" s="500"/>
      <c r="CV156" s="500"/>
      <c r="CW156" s="500"/>
      <c r="CX156" s="500"/>
      <c r="CY156" s="500"/>
      <c r="CZ156" s="500"/>
      <c r="DA156" s="500"/>
      <c r="DB156" s="500"/>
      <c r="DC156" s="500"/>
    </row>
    <row r="157" spans="4:121" ht="21" customHeight="1" hidden="1">
      <c r="D157" s="220" t="s">
        <v>167</v>
      </c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2"/>
      <c r="R157" s="232" t="e">
        <f>D159</f>
        <v>#REF!</v>
      </c>
      <c r="S157" s="234"/>
      <c r="T157" s="234"/>
      <c r="U157" s="234"/>
      <c r="V157" s="234"/>
      <c r="W157" s="234" t="s">
        <v>181</v>
      </c>
      <c r="X157" s="234" t="e">
        <f>D162</f>
        <v>#REF!</v>
      </c>
      <c r="Y157" s="234"/>
      <c r="Z157" s="234"/>
      <c r="AA157" s="234"/>
      <c r="AB157" s="468"/>
      <c r="AC157" s="232" t="e">
        <f>D164</f>
        <v>#REF!</v>
      </c>
      <c r="AD157" s="234"/>
      <c r="AE157" s="234"/>
      <c r="AF157" s="234"/>
      <c r="AG157" s="234"/>
      <c r="AH157" s="234" t="s">
        <v>158</v>
      </c>
      <c r="AI157" s="234" t="e">
        <f>D167</f>
        <v>#REF!</v>
      </c>
      <c r="AJ157" s="234"/>
      <c r="AK157" s="234"/>
      <c r="AL157" s="234"/>
      <c r="AM157" s="468"/>
      <c r="AN157" s="232" t="e">
        <f>D169</f>
        <v>#REF!</v>
      </c>
      <c r="AO157" s="234"/>
      <c r="AP157" s="234"/>
      <c r="AQ157" s="234"/>
      <c r="AR157" s="234"/>
      <c r="AS157" s="234" t="s">
        <v>158</v>
      </c>
      <c r="AT157" s="234" t="e">
        <f>D172</f>
        <v>#REF!</v>
      </c>
      <c r="AU157" s="234"/>
      <c r="AV157" s="234"/>
      <c r="AW157" s="234"/>
      <c r="AX157" s="468"/>
      <c r="AY157" s="232" t="e">
        <f>D174</f>
        <v>#REF!</v>
      </c>
      <c r="AZ157" s="234"/>
      <c r="BA157" s="234"/>
      <c r="BB157" s="234"/>
      <c r="BC157" s="234"/>
      <c r="BD157" s="234" t="s">
        <v>158</v>
      </c>
      <c r="BE157" s="234" t="e">
        <f>D177</f>
        <v>#REF!</v>
      </c>
      <c r="BF157" s="234"/>
      <c r="BG157" s="234"/>
      <c r="BH157" s="234"/>
      <c r="BI157" s="468"/>
      <c r="BJ157" s="243" t="s">
        <v>54</v>
      </c>
      <c r="BK157" s="244"/>
      <c r="BL157" s="244"/>
      <c r="BM157" s="245"/>
      <c r="BN157" s="243" t="s">
        <v>55</v>
      </c>
      <c r="BO157" s="244"/>
      <c r="BP157" s="244"/>
      <c r="BQ157" s="245"/>
      <c r="BR157" s="461" t="s">
        <v>159</v>
      </c>
      <c r="BS157" s="462"/>
      <c r="BT157" s="462"/>
      <c r="BU157" s="465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501" t="s">
        <v>160</v>
      </c>
      <c r="CJ157" s="502"/>
      <c r="CK157" s="502"/>
      <c r="CL157" s="503"/>
      <c r="CM157" s="504" t="s">
        <v>161</v>
      </c>
      <c r="CN157" s="505"/>
      <c r="CO157" s="505"/>
      <c r="CP157" s="505"/>
      <c r="CQ157" s="506" t="s">
        <v>56</v>
      </c>
      <c r="CR157" s="507"/>
      <c r="CS157" s="507"/>
      <c r="CT157" s="508"/>
      <c r="CU157" s="500"/>
      <c r="CV157" s="500"/>
      <c r="CW157" s="500"/>
      <c r="CX157" s="500"/>
      <c r="CY157" s="500"/>
      <c r="CZ157" s="509"/>
      <c r="DA157" s="509"/>
      <c r="DB157" s="509"/>
      <c r="DC157" s="500"/>
      <c r="DG157" s="504" t="s">
        <v>162</v>
      </c>
      <c r="DH157" s="505"/>
      <c r="DI157" s="505"/>
      <c r="DJ157" s="510"/>
      <c r="DK157" s="504" t="s">
        <v>163</v>
      </c>
      <c r="DL157" s="505"/>
      <c r="DM157" s="505"/>
      <c r="DN157" s="510"/>
      <c r="DO157" s="500"/>
      <c r="DP157" s="500"/>
      <c r="DQ157" s="500"/>
    </row>
    <row r="158" spans="4:121" ht="21" customHeight="1" hidden="1">
      <c r="D158" s="223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5"/>
      <c r="R158" s="470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9"/>
      <c r="AC158" s="470"/>
      <c r="AD158" s="467"/>
      <c r="AE158" s="467"/>
      <c r="AF158" s="467"/>
      <c r="AG158" s="467"/>
      <c r="AH158" s="467"/>
      <c r="AI158" s="467"/>
      <c r="AJ158" s="467"/>
      <c r="AK158" s="467"/>
      <c r="AL158" s="467"/>
      <c r="AM158" s="469"/>
      <c r="AN158" s="470"/>
      <c r="AO158" s="467"/>
      <c r="AP158" s="467"/>
      <c r="AQ158" s="467"/>
      <c r="AR158" s="467"/>
      <c r="AS158" s="467"/>
      <c r="AT158" s="467"/>
      <c r="AU158" s="467"/>
      <c r="AV158" s="467"/>
      <c r="AW158" s="467"/>
      <c r="AX158" s="469"/>
      <c r="AY158" s="470"/>
      <c r="AZ158" s="467"/>
      <c r="BA158" s="467"/>
      <c r="BB158" s="467"/>
      <c r="BC158" s="467"/>
      <c r="BD158" s="467"/>
      <c r="BE158" s="467"/>
      <c r="BF158" s="467"/>
      <c r="BG158" s="467"/>
      <c r="BH158" s="467"/>
      <c r="BI158" s="469"/>
      <c r="BJ158" s="246"/>
      <c r="BK158" s="235"/>
      <c r="BL158" s="235"/>
      <c r="BM158" s="236"/>
      <c r="BN158" s="246"/>
      <c r="BO158" s="235"/>
      <c r="BP158" s="235"/>
      <c r="BQ158" s="236"/>
      <c r="BR158" s="463"/>
      <c r="BS158" s="464"/>
      <c r="BT158" s="464"/>
      <c r="BU158" s="466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511"/>
      <c r="CJ158" s="512"/>
      <c r="CK158" s="512"/>
      <c r="CL158" s="513"/>
      <c r="CM158" s="514"/>
      <c r="CN158" s="515"/>
      <c r="CO158" s="515"/>
      <c r="CP158" s="515"/>
      <c r="CQ158" s="516"/>
      <c r="CR158" s="517"/>
      <c r="CS158" s="517"/>
      <c r="CT158" s="518"/>
      <c r="CU158" s="500"/>
      <c r="CV158" s="500"/>
      <c r="CW158" s="500"/>
      <c r="CX158" s="500"/>
      <c r="CY158" s="500"/>
      <c r="CZ158" s="509"/>
      <c r="DA158" s="509"/>
      <c r="DB158" s="509"/>
      <c r="DC158" s="500"/>
      <c r="DG158" s="514"/>
      <c r="DH158" s="515"/>
      <c r="DI158" s="515"/>
      <c r="DJ158" s="519"/>
      <c r="DK158" s="514"/>
      <c r="DL158" s="515"/>
      <c r="DM158" s="515"/>
      <c r="DN158" s="519"/>
      <c r="DO158" s="500"/>
      <c r="DP158" s="500"/>
      <c r="DQ158" s="500"/>
    </row>
    <row r="159" spans="1:118" ht="12" customHeight="1" hidden="1">
      <c r="A159" s="439" t="e">
        <f>'[1]組合せ'!#REF!</f>
        <v>#REF!</v>
      </c>
      <c r="B159" s="206"/>
      <c r="C159" s="206"/>
      <c r="D159" s="354" t="e">
        <f>VLOOKUP(A159,'[1]参加者名簿'!$Q$86:$R$145,2)</f>
        <v>#REF!</v>
      </c>
      <c r="E159" s="355"/>
      <c r="F159" s="355"/>
      <c r="G159" s="355"/>
      <c r="H159" s="355"/>
      <c r="I159" s="358" t="e">
        <f>VLOOKUP($A159,'[1]参加者名簿'!$Q$86:$T$145,4)</f>
        <v>#REF!</v>
      </c>
      <c r="J159" s="359"/>
      <c r="K159" s="359"/>
      <c r="L159" s="359"/>
      <c r="M159" s="359"/>
      <c r="N159" s="359"/>
      <c r="O159" s="359"/>
      <c r="P159" s="359"/>
      <c r="Q159" s="360"/>
      <c r="R159" s="165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458"/>
      <c r="AD159" s="451"/>
      <c r="AE159" s="451"/>
      <c r="AF159" s="457" t="str">
        <f>IF(AD161="","",IF(AD161&gt;AL161,"○","●"))</f>
        <v>○</v>
      </c>
      <c r="AG159" s="457"/>
      <c r="AH159" s="457"/>
      <c r="AI159" s="457"/>
      <c r="AJ159" s="457"/>
      <c r="AK159" s="451"/>
      <c r="AL159" s="451"/>
      <c r="AM159" s="452"/>
      <c r="AN159" s="458"/>
      <c r="AO159" s="451"/>
      <c r="AP159" s="451"/>
      <c r="AQ159" s="457" t="str">
        <f>IF(AO161="","",IF(AO161&gt;AW161,"○","●"))</f>
        <v>○</v>
      </c>
      <c r="AR159" s="457"/>
      <c r="AS159" s="457"/>
      <c r="AT159" s="457"/>
      <c r="AU159" s="457"/>
      <c r="AV159" s="451"/>
      <c r="AW159" s="451"/>
      <c r="AX159" s="452"/>
      <c r="AY159" s="458"/>
      <c r="AZ159" s="451"/>
      <c r="BA159" s="451"/>
      <c r="BB159" s="457" t="str">
        <f>IF(AZ161="","",IF(AZ161&gt;BH161,"○","●"))</f>
        <v>○</v>
      </c>
      <c r="BC159" s="457"/>
      <c r="BD159" s="457"/>
      <c r="BE159" s="457"/>
      <c r="BF159" s="457"/>
      <c r="BG159" s="451"/>
      <c r="BH159" s="451"/>
      <c r="BI159" s="452"/>
      <c r="BJ159" s="184"/>
      <c r="BK159" s="152"/>
      <c r="BL159" s="152"/>
      <c r="BM159" s="152"/>
      <c r="BN159" s="188"/>
      <c r="BO159" s="152"/>
      <c r="BP159" s="152"/>
      <c r="BQ159" s="152"/>
      <c r="BR159" s="188"/>
      <c r="BS159" s="189"/>
      <c r="BT159" s="152"/>
      <c r="BU159" s="181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520"/>
      <c r="CJ159" s="500"/>
      <c r="CK159" s="500"/>
      <c r="CL159" s="521"/>
      <c r="CM159" s="520"/>
      <c r="CN159" s="500"/>
      <c r="CO159" s="500"/>
      <c r="CP159" s="500"/>
      <c r="CQ159" s="522"/>
      <c r="CR159" s="500"/>
      <c r="CS159" s="500"/>
      <c r="CT159" s="523"/>
      <c r="CU159" s="500"/>
      <c r="CV159" s="500"/>
      <c r="CW159" s="500"/>
      <c r="CX159" s="500"/>
      <c r="CY159" s="500"/>
      <c r="CZ159" s="509"/>
      <c r="DA159" s="509"/>
      <c r="DB159" s="509"/>
      <c r="DC159" s="500"/>
      <c r="DG159" s="520"/>
      <c r="DH159" s="500"/>
      <c r="DI159" s="500"/>
      <c r="DJ159" s="521"/>
      <c r="DK159" s="520"/>
      <c r="DL159" s="500"/>
      <c r="DM159" s="500"/>
      <c r="DN159" s="521"/>
    </row>
    <row r="160" spans="1:118" ht="12" customHeight="1" hidden="1">
      <c r="A160" s="439"/>
      <c r="B160" s="455"/>
      <c r="C160" s="456"/>
      <c r="D160" s="356"/>
      <c r="E160" s="357"/>
      <c r="F160" s="357"/>
      <c r="G160" s="357"/>
      <c r="H160" s="357"/>
      <c r="I160" s="361"/>
      <c r="J160" s="361"/>
      <c r="K160" s="361"/>
      <c r="L160" s="361"/>
      <c r="M160" s="361"/>
      <c r="N160" s="361"/>
      <c r="O160" s="361"/>
      <c r="P160" s="361"/>
      <c r="Q160" s="362"/>
      <c r="R160" s="168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459"/>
      <c r="AD160" s="453"/>
      <c r="AE160" s="453"/>
      <c r="AF160" s="430"/>
      <c r="AG160" s="430"/>
      <c r="AH160" s="430"/>
      <c r="AI160" s="430"/>
      <c r="AJ160" s="430"/>
      <c r="AK160" s="453"/>
      <c r="AL160" s="453"/>
      <c r="AM160" s="454"/>
      <c r="AN160" s="459"/>
      <c r="AO160" s="453"/>
      <c r="AP160" s="453"/>
      <c r="AQ160" s="430"/>
      <c r="AR160" s="430"/>
      <c r="AS160" s="430"/>
      <c r="AT160" s="430"/>
      <c r="AU160" s="430"/>
      <c r="AV160" s="453"/>
      <c r="AW160" s="453"/>
      <c r="AX160" s="454"/>
      <c r="AY160" s="459"/>
      <c r="AZ160" s="453"/>
      <c r="BA160" s="453"/>
      <c r="BB160" s="430"/>
      <c r="BC160" s="430"/>
      <c r="BD160" s="430"/>
      <c r="BE160" s="430"/>
      <c r="BF160" s="430"/>
      <c r="BG160" s="453"/>
      <c r="BH160" s="453"/>
      <c r="BI160" s="454"/>
      <c r="BJ160" s="184"/>
      <c r="BK160" s="449">
        <f>COUNTIF($R159:$BI160,"○")</f>
        <v>3</v>
      </c>
      <c r="BL160" s="449"/>
      <c r="BM160" s="194"/>
      <c r="BN160" s="184"/>
      <c r="BO160" s="449">
        <f>COUNTIF($R159:$BI160,"●")</f>
        <v>0</v>
      </c>
      <c r="BP160" s="449"/>
      <c r="BQ160" s="194"/>
      <c r="BR160" s="193"/>
      <c r="BS160" s="449">
        <f>RANK(BK160,BJ159:BN178,0)</f>
        <v>1</v>
      </c>
      <c r="BT160" s="449"/>
      <c r="BU160" s="158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520"/>
      <c r="CJ160" s="524">
        <f>RANK(DH160,DG159:DJ178,0)</f>
        <v>1</v>
      </c>
      <c r="CK160" s="524"/>
      <c r="CL160" s="521"/>
      <c r="CM160" s="520"/>
      <c r="CN160" s="524">
        <f>RANK(DK160,DK159:DN178,0)</f>
        <v>1</v>
      </c>
      <c r="CO160" s="524"/>
      <c r="CP160" s="500"/>
      <c r="CQ160" s="522"/>
      <c r="CR160" s="525">
        <v>1</v>
      </c>
      <c r="CS160" s="525"/>
      <c r="CT160" s="523"/>
      <c r="CU160" s="500"/>
      <c r="CV160" s="500"/>
      <c r="CW160" s="500"/>
      <c r="CX160" s="500"/>
      <c r="CY160" s="500"/>
      <c r="CZ160" s="509"/>
      <c r="DA160" s="509"/>
      <c r="DB160" s="509"/>
      <c r="DC160" s="500"/>
      <c r="DG160" s="520"/>
      <c r="DH160" s="526">
        <f>S161+AD161+AO161+AZ161-AA161-AL161-AW161-BH161</f>
        <v>6</v>
      </c>
      <c r="DI160" s="526"/>
      <c r="DJ160" s="521"/>
      <c r="DK160" s="527">
        <f>SUM(U161:V163)+SUM(AF161:AG163)+SUM(AQ161:AR163)+SUM(BB161:BC163)-SUM(X161:Y163)-SUM(AI161:AJ163)-SUM(AT161:AU163)-SUM(BE161:BF163)</f>
        <v>87</v>
      </c>
      <c r="DL160" s="364"/>
      <c r="DM160" s="364"/>
      <c r="DN160" s="528"/>
    </row>
    <row r="161" spans="1:127" ht="12" customHeight="1" hidden="1">
      <c r="A161" s="439"/>
      <c r="B161" s="455"/>
      <c r="C161" s="456"/>
      <c r="D161" s="169"/>
      <c r="E161" s="163"/>
      <c r="F161" s="163"/>
      <c r="G161" s="163"/>
      <c r="H161" s="163"/>
      <c r="I161" s="207"/>
      <c r="J161" s="208"/>
      <c r="K161" s="208"/>
      <c r="L161" s="208"/>
      <c r="M161" s="208"/>
      <c r="N161" s="208"/>
      <c r="O161" s="208"/>
      <c r="P161" s="208"/>
      <c r="Q161" s="209"/>
      <c r="R161" s="168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8"/>
      <c r="AD161" s="436">
        <f>IF(AF161="","",SUM(DR161:DR163))</f>
        <v>2</v>
      </c>
      <c r="AE161" s="449" t="str">
        <f>IF(AF161="","","(")</f>
        <v>(</v>
      </c>
      <c r="AF161" s="460">
        <v>21</v>
      </c>
      <c r="AG161" s="460"/>
      <c r="AH161" s="164" t="str">
        <f>IF(AF161="","","-")</f>
        <v>-</v>
      </c>
      <c r="AI161" s="460">
        <v>3</v>
      </c>
      <c r="AJ161" s="460"/>
      <c r="AK161" s="449" t="str">
        <f>IF(AF161="","",")")</f>
        <v>)</v>
      </c>
      <c r="AL161" s="436">
        <f>IF(AF161="","",SUM(DS161:DS163))</f>
        <v>0</v>
      </c>
      <c r="AM161" s="158"/>
      <c r="AN161" s="168"/>
      <c r="AO161" s="436">
        <f>IF(AQ161="","",SUM(DT161:DT163))</f>
        <v>2</v>
      </c>
      <c r="AP161" s="449" t="str">
        <f>IF(AQ161="","","(")</f>
        <v>(</v>
      </c>
      <c r="AQ161" s="460">
        <v>21</v>
      </c>
      <c r="AR161" s="460"/>
      <c r="AS161" s="164" t="str">
        <f>IF(AQ161="","","-")</f>
        <v>-</v>
      </c>
      <c r="AT161" s="460">
        <v>5</v>
      </c>
      <c r="AU161" s="460"/>
      <c r="AV161" s="449" t="str">
        <f>IF(AQ161="","",")")</f>
        <v>)</v>
      </c>
      <c r="AW161" s="436">
        <f>IF(AQ161="","",SUM(DU161:DU163))</f>
        <v>0</v>
      </c>
      <c r="AX161" s="158"/>
      <c r="AY161" s="168"/>
      <c r="AZ161" s="436">
        <f>IF(BB161="","",SUM(DV161:DV163))</f>
        <v>2</v>
      </c>
      <c r="BA161" s="449" t="str">
        <f>IF(BB161="","","(")</f>
        <v>(</v>
      </c>
      <c r="BB161" s="460">
        <v>21</v>
      </c>
      <c r="BC161" s="460"/>
      <c r="BD161" s="164" t="str">
        <f>IF(BB161="","","-")</f>
        <v>-</v>
      </c>
      <c r="BE161" s="460">
        <v>9</v>
      </c>
      <c r="BF161" s="460"/>
      <c r="BG161" s="449" t="str">
        <f>IF(BB161="","",")")</f>
        <v>)</v>
      </c>
      <c r="BH161" s="436">
        <f>IF(BB161="","",SUM(DW161:DW163))</f>
        <v>0</v>
      </c>
      <c r="BI161" s="158"/>
      <c r="BJ161" s="184"/>
      <c r="BK161" s="449"/>
      <c r="BL161" s="449"/>
      <c r="BM161" s="194"/>
      <c r="BN161" s="184"/>
      <c r="BO161" s="449"/>
      <c r="BP161" s="449"/>
      <c r="BQ161" s="194"/>
      <c r="BR161" s="193"/>
      <c r="BS161" s="449"/>
      <c r="BT161" s="449"/>
      <c r="BU161" s="202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520"/>
      <c r="CJ161" s="524"/>
      <c r="CK161" s="524"/>
      <c r="CL161" s="521"/>
      <c r="CM161" s="520"/>
      <c r="CN161" s="524"/>
      <c r="CO161" s="524"/>
      <c r="CP161" s="500"/>
      <c r="CQ161" s="522"/>
      <c r="CR161" s="525"/>
      <c r="CS161" s="525"/>
      <c r="CT161" s="523"/>
      <c r="CU161" s="500"/>
      <c r="CV161" s="500"/>
      <c r="CW161" s="500"/>
      <c r="CX161" s="500"/>
      <c r="CY161" s="500"/>
      <c r="CZ161" s="509"/>
      <c r="DA161" s="509"/>
      <c r="DB161" s="509"/>
      <c r="DC161" s="500"/>
      <c r="DG161" s="520"/>
      <c r="DH161" s="526"/>
      <c r="DI161" s="526"/>
      <c r="DJ161" s="521"/>
      <c r="DK161" s="529"/>
      <c r="DL161" s="364"/>
      <c r="DM161" s="364"/>
      <c r="DN161" s="528"/>
      <c r="DR161" s="138">
        <f>IF(AF161="","",IF(AF161&gt;AI161,1,0))</f>
        <v>1</v>
      </c>
      <c r="DS161" s="138">
        <f>IF(AI161="","",IF(AI161&gt;AF161,1,0))</f>
        <v>0</v>
      </c>
      <c r="DT161" s="138">
        <f>IF(AQ161="","",IF(AQ161&gt;AT161,1,0))</f>
        <v>1</v>
      </c>
      <c r="DU161" s="138">
        <f>IF(AT161="","",IF(AT161&gt;AQ161,1,0))</f>
        <v>0</v>
      </c>
      <c r="DV161" s="138">
        <f>IF(BB161="","",IF(BB161&gt;BE161,1,0))</f>
        <v>1</v>
      </c>
      <c r="DW161" s="138">
        <f>IF(BB161="","",IF(BE161&gt;BB161,1,0))</f>
        <v>0</v>
      </c>
    </row>
    <row r="162" spans="1:127" ht="12" customHeight="1" hidden="1">
      <c r="A162" s="439" t="e">
        <f>'[1]組合せ'!#REF!</f>
        <v>#REF!</v>
      </c>
      <c r="B162" s="455"/>
      <c r="C162" s="456"/>
      <c r="D162" s="311" t="e">
        <f>VLOOKUP(A162,'[1]参加者名簿'!$Q$86:$R$145,2)</f>
        <v>#REF!</v>
      </c>
      <c r="E162" s="440"/>
      <c r="F162" s="440"/>
      <c r="G162" s="440"/>
      <c r="H162" s="440"/>
      <c r="I162" s="253" t="e">
        <f>VLOOKUP($A162,'[1]参加者名簿'!$Q$86:$T$145,4)</f>
        <v>#REF!</v>
      </c>
      <c r="J162" s="443"/>
      <c r="K162" s="443"/>
      <c r="L162" s="443"/>
      <c r="M162" s="443"/>
      <c r="N162" s="443"/>
      <c r="O162" s="443"/>
      <c r="P162" s="443"/>
      <c r="Q162" s="444"/>
      <c r="R162" s="168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8"/>
      <c r="AD162" s="310"/>
      <c r="AE162" s="449"/>
      <c r="AF162" s="460"/>
      <c r="AG162" s="460"/>
      <c r="AH162" s="164">
        <f>IF(AF162="","","-")</f>
      </c>
      <c r="AI162" s="460"/>
      <c r="AJ162" s="460"/>
      <c r="AK162" s="449"/>
      <c r="AL162" s="310"/>
      <c r="AM162" s="180"/>
      <c r="AN162" s="184"/>
      <c r="AO162" s="310"/>
      <c r="AP162" s="449"/>
      <c r="AQ162" s="460"/>
      <c r="AR162" s="460"/>
      <c r="AS162" s="164">
        <f>IF(AQ162="","","-")</f>
      </c>
      <c r="AT162" s="460"/>
      <c r="AU162" s="460"/>
      <c r="AV162" s="449"/>
      <c r="AW162" s="310"/>
      <c r="AX162" s="180"/>
      <c r="AY162" s="184"/>
      <c r="AZ162" s="310"/>
      <c r="BA162" s="449"/>
      <c r="BB162" s="460"/>
      <c r="BC162" s="460"/>
      <c r="BD162" s="164">
        <f>IF(BB162="","","-")</f>
      </c>
      <c r="BE162" s="460"/>
      <c r="BF162" s="460"/>
      <c r="BG162" s="449"/>
      <c r="BH162" s="310"/>
      <c r="BI162" s="180"/>
      <c r="BJ162" s="184"/>
      <c r="BK162" s="449"/>
      <c r="BL162" s="449"/>
      <c r="BM162" s="194"/>
      <c r="BN162" s="184"/>
      <c r="BO162" s="449"/>
      <c r="BP162" s="449"/>
      <c r="BQ162" s="194"/>
      <c r="BR162" s="193"/>
      <c r="BS162" s="449"/>
      <c r="BT162" s="449"/>
      <c r="BU162" s="202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520"/>
      <c r="CJ162" s="524"/>
      <c r="CK162" s="524"/>
      <c r="CL162" s="521"/>
      <c r="CM162" s="520"/>
      <c r="CN162" s="524"/>
      <c r="CO162" s="524"/>
      <c r="CP162" s="500"/>
      <c r="CQ162" s="522"/>
      <c r="CR162" s="525"/>
      <c r="CS162" s="525"/>
      <c r="CT162" s="523"/>
      <c r="CU162" s="500"/>
      <c r="CV162" s="500"/>
      <c r="CW162" s="500"/>
      <c r="CX162" s="500"/>
      <c r="CY162" s="500"/>
      <c r="CZ162" s="509"/>
      <c r="DA162" s="509"/>
      <c r="DB162" s="509"/>
      <c r="DC162" s="500"/>
      <c r="DG162" s="520"/>
      <c r="DH162" s="526"/>
      <c r="DI162" s="526"/>
      <c r="DJ162" s="521"/>
      <c r="DK162" s="529"/>
      <c r="DL162" s="364"/>
      <c r="DM162" s="364"/>
      <c r="DN162" s="528"/>
      <c r="DR162" s="138">
        <f>IF(AF162="","",IF(AF162&gt;AI162,1,0))</f>
      </c>
      <c r="DS162" s="138">
        <f>IF(AI162="","",IF(AI162&gt;AF162,1,0))</f>
      </c>
      <c r="DT162" s="138">
        <f>IF(AQ162="","",IF(AQ162&gt;AT162,1,0))</f>
      </c>
      <c r="DU162" s="138">
        <f>IF(AT162="","",IF(AT162&gt;AQ162,1,0))</f>
      </c>
      <c r="DV162" s="138">
        <f>IF(BB162="","",IF(BB162&gt;BE162,1,0))</f>
      </c>
      <c r="DW162" s="138">
        <f>IF(BB162="","",IF(BE162&gt;BB162,1,0))</f>
      </c>
    </row>
    <row r="163" spans="1:127" ht="12" customHeight="1" hidden="1">
      <c r="A163" s="439"/>
      <c r="B163" s="206"/>
      <c r="C163" s="206"/>
      <c r="D163" s="441"/>
      <c r="E163" s="442"/>
      <c r="F163" s="442"/>
      <c r="G163" s="442"/>
      <c r="H163" s="442"/>
      <c r="I163" s="445"/>
      <c r="J163" s="445"/>
      <c r="K163" s="445"/>
      <c r="L163" s="445"/>
      <c r="M163" s="445"/>
      <c r="N163" s="445"/>
      <c r="O163" s="445"/>
      <c r="P163" s="445"/>
      <c r="Q163" s="446"/>
      <c r="R163" s="173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3"/>
      <c r="AD163" s="235"/>
      <c r="AE163" s="450"/>
      <c r="AF163" s="460">
        <v>21</v>
      </c>
      <c r="AG163" s="460"/>
      <c r="AH163" s="164" t="str">
        <f>IF(AF163="","","-")</f>
        <v>-</v>
      </c>
      <c r="AI163" s="460">
        <v>8</v>
      </c>
      <c r="AJ163" s="460"/>
      <c r="AK163" s="450"/>
      <c r="AL163" s="235"/>
      <c r="AM163" s="179"/>
      <c r="AN163" s="182"/>
      <c r="AO163" s="235"/>
      <c r="AP163" s="450"/>
      <c r="AQ163" s="460">
        <v>21</v>
      </c>
      <c r="AR163" s="460"/>
      <c r="AS163" s="164" t="str">
        <f>IF(AQ163="","","-")</f>
        <v>-</v>
      </c>
      <c r="AT163" s="460">
        <v>6</v>
      </c>
      <c r="AU163" s="460"/>
      <c r="AV163" s="450"/>
      <c r="AW163" s="235"/>
      <c r="AX163" s="179"/>
      <c r="AY163" s="182"/>
      <c r="AZ163" s="235"/>
      <c r="BA163" s="450"/>
      <c r="BB163" s="460">
        <v>21</v>
      </c>
      <c r="BC163" s="460"/>
      <c r="BD163" s="164" t="str">
        <f>IF(BB163="","","-")</f>
        <v>-</v>
      </c>
      <c r="BE163" s="460">
        <v>8</v>
      </c>
      <c r="BF163" s="460"/>
      <c r="BG163" s="450"/>
      <c r="BH163" s="235"/>
      <c r="BI163" s="179"/>
      <c r="BJ163" s="182"/>
      <c r="BK163" s="197"/>
      <c r="BL163" s="197"/>
      <c r="BM163" s="197"/>
      <c r="BN163" s="182"/>
      <c r="BO163" s="197"/>
      <c r="BP163" s="197"/>
      <c r="BQ163" s="197"/>
      <c r="BR163" s="182"/>
      <c r="BS163" s="197"/>
      <c r="BT163" s="197"/>
      <c r="BU163" s="183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530"/>
      <c r="CJ163" s="531"/>
      <c r="CK163" s="531"/>
      <c r="CL163" s="532"/>
      <c r="CM163" s="530"/>
      <c r="CN163" s="531"/>
      <c r="CO163" s="531"/>
      <c r="CP163" s="531"/>
      <c r="CQ163" s="533"/>
      <c r="CR163" s="531"/>
      <c r="CS163" s="531"/>
      <c r="CT163" s="534"/>
      <c r="CU163" s="500"/>
      <c r="CV163" s="500"/>
      <c r="CW163" s="500"/>
      <c r="CX163" s="500"/>
      <c r="CY163" s="500"/>
      <c r="CZ163" s="500"/>
      <c r="DA163" s="500"/>
      <c r="DB163" s="500"/>
      <c r="DC163" s="500"/>
      <c r="DG163" s="530"/>
      <c r="DH163" s="535"/>
      <c r="DI163" s="535"/>
      <c r="DJ163" s="532"/>
      <c r="DK163" s="530"/>
      <c r="DL163" s="535"/>
      <c r="DM163" s="535"/>
      <c r="DN163" s="532"/>
      <c r="DR163" s="138">
        <f>IF(AF163="","",IF(AF163&gt;AI163,1,0))</f>
        <v>1</v>
      </c>
      <c r="DS163" s="138">
        <f>IF(AI163="","",IF(AI163&gt;AF163,1,0))</f>
        <v>0</v>
      </c>
      <c r="DT163" s="138">
        <f>IF(AQ163="","",IF(AQ163&gt;AT163,1,0))</f>
        <v>1</v>
      </c>
      <c r="DU163" s="138">
        <f>IF(AT163="","",IF(AT163&gt;AQ163,1,0))</f>
        <v>0</v>
      </c>
      <c r="DV163" s="138">
        <f>IF(BB163="","",IF(BB163&gt;BE163,1,0))</f>
        <v>1</v>
      </c>
      <c r="DW163" s="138">
        <f>IF(BB163="","",IF(BE163&gt;BB163,1,0))</f>
        <v>0</v>
      </c>
    </row>
    <row r="164" spans="1:118" ht="12" customHeight="1" hidden="1">
      <c r="A164" s="439" t="e">
        <f>'[1]組合せ'!#REF!</f>
        <v>#REF!</v>
      </c>
      <c r="B164" s="206"/>
      <c r="C164" s="206"/>
      <c r="D164" s="354" t="e">
        <f>VLOOKUP(A164,'[1]参加者名簿'!$Q$86:$R$145,2)</f>
        <v>#REF!</v>
      </c>
      <c r="E164" s="355"/>
      <c r="F164" s="355"/>
      <c r="G164" s="355"/>
      <c r="H164" s="355"/>
      <c r="I164" s="358" t="e">
        <f>VLOOKUP($A164,'[1]参加者名簿'!$Q$86:$T$145,4)</f>
        <v>#REF!</v>
      </c>
      <c r="J164" s="359"/>
      <c r="K164" s="359"/>
      <c r="L164" s="359"/>
      <c r="M164" s="359"/>
      <c r="N164" s="359"/>
      <c r="O164" s="359"/>
      <c r="P164" s="359"/>
      <c r="Q164" s="360"/>
      <c r="R164" s="458">
        <f>IF(AC159="","",AC159)</f>
      </c>
      <c r="S164" s="451"/>
      <c r="T164" s="451"/>
      <c r="U164" s="457" t="str">
        <f>IF(AF159="○","●",IF(AF159="●","○",""))</f>
        <v>●</v>
      </c>
      <c r="V164" s="457"/>
      <c r="W164" s="457"/>
      <c r="X164" s="457"/>
      <c r="Y164" s="457"/>
      <c r="Z164" s="451">
        <f>IF(AK159="","",AK159)</f>
      </c>
      <c r="AA164" s="451"/>
      <c r="AB164" s="452"/>
      <c r="AC164" s="165"/>
      <c r="AD164" s="166"/>
      <c r="AE164" s="166"/>
      <c r="AF164" s="166"/>
      <c r="AG164" s="166"/>
      <c r="AH164" s="166"/>
      <c r="AI164" s="166"/>
      <c r="AJ164" s="166"/>
      <c r="AK164" s="166"/>
      <c r="AL164" s="189"/>
      <c r="AM164" s="198"/>
      <c r="AN164" s="458"/>
      <c r="AO164" s="451"/>
      <c r="AP164" s="451"/>
      <c r="AQ164" s="457" t="str">
        <f>IF(AO166="","",IF(AO166&gt;AW166,"○","●"))</f>
        <v>●</v>
      </c>
      <c r="AR164" s="457"/>
      <c r="AS164" s="457"/>
      <c r="AT164" s="457"/>
      <c r="AU164" s="457"/>
      <c r="AV164" s="451"/>
      <c r="AW164" s="451"/>
      <c r="AX164" s="452"/>
      <c r="AY164" s="458"/>
      <c r="AZ164" s="451"/>
      <c r="BA164" s="451"/>
      <c r="BB164" s="457" t="str">
        <f>IF(AZ166="","",IF(AZ166&gt;BH166,"○","●"))</f>
        <v>●</v>
      </c>
      <c r="BC164" s="457"/>
      <c r="BD164" s="457"/>
      <c r="BE164" s="457"/>
      <c r="BF164" s="457"/>
      <c r="BG164" s="451"/>
      <c r="BH164" s="451"/>
      <c r="BI164" s="452"/>
      <c r="BJ164" s="184"/>
      <c r="BK164" s="152"/>
      <c r="BL164" s="152"/>
      <c r="BM164" s="152"/>
      <c r="BN164" s="184"/>
      <c r="BO164" s="152"/>
      <c r="BP164" s="152"/>
      <c r="BQ164" s="152"/>
      <c r="BR164" s="184"/>
      <c r="BS164" s="152"/>
      <c r="BT164" s="152"/>
      <c r="BU164" s="181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520"/>
      <c r="CJ164" s="500"/>
      <c r="CK164" s="500"/>
      <c r="CL164" s="521"/>
      <c r="CM164" s="520"/>
      <c r="CN164" s="500"/>
      <c r="CO164" s="500"/>
      <c r="CP164" s="500"/>
      <c r="CQ164" s="522"/>
      <c r="CR164" s="500"/>
      <c r="CS164" s="500"/>
      <c r="CT164" s="523"/>
      <c r="CU164" s="500"/>
      <c r="CV164" s="500"/>
      <c r="CW164" s="500"/>
      <c r="CX164" s="500"/>
      <c r="CY164" s="500"/>
      <c r="CZ164" s="500"/>
      <c r="DA164" s="500"/>
      <c r="DB164" s="500"/>
      <c r="DC164" s="500"/>
      <c r="DG164" s="520"/>
      <c r="DH164" s="536"/>
      <c r="DI164" s="536"/>
      <c r="DJ164" s="521"/>
      <c r="DK164" s="520"/>
      <c r="DL164" s="536"/>
      <c r="DM164" s="536"/>
      <c r="DN164" s="521"/>
    </row>
    <row r="165" spans="1:118" ht="12" customHeight="1" hidden="1">
      <c r="A165" s="439"/>
      <c r="B165" s="455"/>
      <c r="C165" s="456"/>
      <c r="D165" s="356"/>
      <c r="E165" s="357"/>
      <c r="F165" s="357"/>
      <c r="G165" s="357"/>
      <c r="H165" s="357"/>
      <c r="I165" s="361"/>
      <c r="J165" s="361"/>
      <c r="K165" s="361"/>
      <c r="L165" s="361"/>
      <c r="M165" s="361"/>
      <c r="N165" s="361"/>
      <c r="O165" s="361"/>
      <c r="P165" s="361"/>
      <c r="Q165" s="362"/>
      <c r="R165" s="459"/>
      <c r="S165" s="453"/>
      <c r="T165" s="453"/>
      <c r="U165" s="430"/>
      <c r="V165" s="430"/>
      <c r="W165" s="430"/>
      <c r="X165" s="430"/>
      <c r="Y165" s="430"/>
      <c r="Z165" s="453"/>
      <c r="AA165" s="453"/>
      <c r="AB165" s="454"/>
      <c r="AC165" s="168"/>
      <c r="AD165" s="164"/>
      <c r="AE165" s="164"/>
      <c r="AF165" s="164"/>
      <c r="AG165" s="164"/>
      <c r="AH165" s="164"/>
      <c r="AI165" s="164"/>
      <c r="AJ165" s="164"/>
      <c r="AK165" s="164"/>
      <c r="AL165" s="152"/>
      <c r="AM165" s="181"/>
      <c r="AN165" s="459"/>
      <c r="AO165" s="453"/>
      <c r="AP165" s="453"/>
      <c r="AQ165" s="430"/>
      <c r="AR165" s="430"/>
      <c r="AS165" s="430"/>
      <c r="AT165" s="430"/>
      <c r="AU165" s="430"/>
      <c r="AV165" s="453"/>
      <c r="AW165" s="453"/>
      <c r="AX165" s="454"/>
      <c r="AY165" s="459"/>
      <c r="AZ165" s="453"/>
      <c r="BA165" s="453"/>
      <c r="BB165" s="430"/>
      <c r="BC165" s="430"/>
      <c r="BD165" s="430"/>
      <c r="BE165" s="430"/>
      <c r="BF165" s="430"/>
      <c r="BG165" s="453"/>
      <c r="BH165" s="453"/>
      <c r="BI165" s="454"/>
      <c r="BJ165" s="184"/>
      <c r="BK165" s="449">
        <f>COUNTIF($R164:$BI165,"○")</f>
        <v>0</v>
      </c>
      <c r="BL165" s="449"/>
      <c r="BM165" s="194"/>
      <c r="BN165" s="184"/>
      <c r="BO165" s="449">
        <f>COUNTIF($R164:$BI165,"●")</f>
        <v>3</v>
      </c>
      <c r="BP165" s="449"/>
      <c r="BQ165" s="194"/>
      <c r="BR165" s="193"/>
      <c r="BS165" s="449">
        <f>RANK(BK165,BJ159:BN178,0)</f>
        <v>4</v>
      </c>
      <c r="BT165" s="449"/>
      <c r="BU165" s="158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520"/>
      <c r="CJ165" s="524">
        <f>RANK(DH165,DG159:DJ178,0)</f>
        <v>4</v>
      </c>
      <c r="CK165" s="524"/>
      <c r="CL165" s="521"/>
      <c r="CM165" s="520"/>
      <c r="CN165" s="524">
        <f>RANK(DK165,DK159:DN178,0)</f>
        <v>4</v>
      </c>
      <c r="CO165" s="524"/>
      <c r="CP165" s="500"/>
      <c r="CQ165" s="522"/>
      <c r="CR165" s="525">
        <v>4</v>
      </c>
      <c r="CS165" s="525"/>
      <c r="CT165" s="523"/>
      <c r="CU165" s="500"/>
      <c r="CV165" s="500"/>
      <c r="CW165" s="500"/>
      <c r="CX165" s="500"/>
      <c r="CY165" s="500"/>
      <c r="CZ165" s="500"/>
      <c r="DA165" s="500"/>
      <c r="DB165" s="500"/>
      <c r="DC165" s="500"/>
      <c r="DG165" s="520"/>
      <c r="DH165" s="526">
        <f>S166+AD166+AO166+AZ166-AA166-AL166-AW166-BH166</f>
        <v>-6</v>
      </c>
      <c r="DI165" s="526"/>
      <c r="DJ165" s="521"/>
      <c r="DK165" s="527">
        <f>SUM(U166:V168)+SUM(AF166:AG168)+SUM(AQ166:AR168)+SUM(BB166:BC168)-SUM(X166:Y168)-SUM(AI166:AJ168)-SUM(AT166:AU168)-SUM(BE166:BF168)</f>
        <v>-56</v>
      </c>
      <c r="DL165" s="364"/>
      <c r="DM165" s="364"/>
      <c r="DN165" s="528"/>
    </row>
    <row r="166" spans="1:127" ht="12" customHeight="1" hidden="1">
      <c r="A166" s="439"/>
      <c r="B166" s="455"/>
      <c r="C166" s="456"/>
      <c r="D166" s="169"/>
      <c r="E166" s="163"/>
      <c r="F166" s="163"/>
      <c r="G166" s="163"/>
      <c r="H166" s="163"/>
      <c r="I166" s="207"/>
      <c r="J166" s="208"/>
      <c r="K166" s="208"/>
      <c r="L166" s="208"/>
      <c r="M166" s="208"/>
      <c r="N166" s="208"/>
      <c r="O166" s="208"/>
      <c r="P166" s="208"/>
      <c r="Q166" s="209"/>
      <c r="R166" s="168"/>
      <c r="S166" s="436">
        <f>IF(AL161="","",AL161)</f>
        <v>0</v>
      </c>
      <c r="T166" s="449" t="str">
        <f>IF(U166="","","(")</f>
        <v>(</v>
      </c>
      <c r="U166" s="436">
        <f>IF(AI161="","",AI161)</f>
        <v>3</v>
      </c>
      <c r="V166" s="436"/>
      <c r="W166" s="164" t="str">
        <f>IF(U166="","","-")</f>
        <v>-</v>
      </c>
      <c r="X166" s="436">
        <f>IF(AF161="","",AF161)</f>
        <v>21</v>
      </c>
      <c r="Y166" s="436"/>
      <c r="Z166" s="449" t="str">
        <f>IF(U166="","",")")</f>
        <v>)</v>
      </c>
      <c r="AA166" s="436">
        <f>IF(AD161="","",AD161)</f>
        <v>2</v>
      </c>
      <c r="AB166" s="164"/>
      <c r="AC166" s="168"/>
      <c r="AD166" s="164"/>
      <c r="AE166" s="164"/>
      <c r="AF166" s="164"/>
      <c r="AG166" s="164"/>
      <c r="AH166" s="164"/>
      <c r="AI166" s="164"/>
      <c r="AJ166" s="164"/>
      <c r="AK166" s="164"/>
      <c r="AL166" s="152"/>
      <c r="AM166" s="181"/>
      <c r="AN166" s="184"/>
      <c r="AO166" s="436">
        <f>IF(AQ166="","",SUM(DT166:DT168))</f>
        <v>0</v>
      </c>
      <c r="AP166" s="449" t="str">
        <f>IF(AQ166="","","(")</f>
        <v>(</v>
      </c>
      <c r="AQ166" s="460">
        <v>12</v>
      </c>
      <c r="AR166" s="460"/>
      <c r="AS166" s="164" t="str">
        <f>IF(AQ166="","","-")</f>
        <v>-</v>
      </c>
      <c r="AT166" s="460">
        <v>21</v>
      </c>
      <c r="AU166" s="460"/>
      <c r="AV166" s="449" t="str">
        <f>IF(AQ166="","",")")</f>
        <v>)</v>
      </c>
      <c r="AW166" s="436">
        <f>IF(AQ166="","",SUM(DU166:DU168))</f>
        <v>2</v>
      </c>
      <c r="AX166" s="181"/>
      <c r="AY166" s="168"/>
      <c r="AZ166" s="436">
        <f>IF(BB166="","",SUM(DV166:DV168))</f>
        <v>0</v>
      </c>
      <c r="BA166" s="449" t="str">
        <f>IF(BB166="","","(")</f>
        <v>(</v>
      </c>
      <c r="BB166" s="460">
        <v>18</v>
      </c>
      <c r="BC166" s="460"/>
      <c r="BD166" s="164" t="str">
        <f>IF(BB166="","","-")</f>
        <v>-</v>
      </c>
      <c r="BE166" s="460">
        <v>21</v>
      </c>
      <c r="BF166" s="460"/>
      <c r="BG166" s="449" t="str">
        <f>IF(BB166="","",")")</f>
        <v>)</v>
      </c>
      <c r="BH166" s="436">
        <f>IF(BB166="","",SUM(DW166:DW168))</f>
        <v>2</v>
      </c>
      <c r="BI166" s="158"/>
      <c r="BJ166" s="184"/>
      <c r="BK166" s="449"/>
      <c r="BL166" s="449"/>
      <c r="BM166" s="194"/>
      <c r="BN166" s="184"/>
      <c r="BO166" s="449"/>
      <c r="BP166" s="449"/>
      <c r="BQ166" s="194"/>
      <c r="BR166" s="193"/>
      <c r="BS166" s="449"/>
      <c r="BT166" s="449"/>
      <c r="BU166" s="202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520"/>
      <c r="CJ166" s="524"/>
      <c r="CK166" s="524"/>
      <c r="CL166" s="521"/>
      <c r="CM166" s="520"/>
      <c r="CN166" s="524"/>
      <c r="CO166" s="524"/>
      <c r="CP166" s="500"/>
      <c r="CQ166" s="522"/>
      <c r="CR166" s="525"/>
      <c r="CS166" s="525"/>
      <c r="CT166" s="523"/>
      <c r="CU166" s="500"/>
      <c r="CV166" s="500"/>
      <c r="CW166" s="500"/>
      <c r="CX166" s="500"/>
      <c r="CY166" s="500"/>
      <c r="CZ166" s="500"/>
      <c r="DA166" s="500"/>
      <c r="DB166" s="500"/>
      <c r="DC166" s="500"/>
      <c r="DG166" s="520"/>
      <c r="DH166" s="526"/>
      <c r="DI166" s="526"/>
      <c r="DJ166" s="521"/>
      <c r="DK166" s="529"/>
      <c r="DL166" s="364"/>
      <c r="DM166" s="364"/>
      <c r="DN166" s="528"/>
      <c r="DT166" s="138">
        <f>IF(AQ166="","",IF(AQ166&gt;AT166,1,0))</f>
        <v>0</v>
      </c>
      <c r="DU166" s="138">
        <f>IF(AT166="","",IF(AT166&gt;AQ166,1,0))</f>
        <v>1</v>
      </c>
      <c r="DV166" s="138">
        <f>IF(BB166="","",IF(BB166&gt;BE166,1,0))</f>
        <v>0</v>
      </c>
      <c r="DW166" s="138">
        <f>IF(BB166="","",IF(BE166&gt;BB166,1,0))</f>
        <v>1</v>
      </c>
    </row>
    <row r="167" spans="1:127" ht="12" customHeight="1" hidden="1">
      <c r="A167" s="439" t="e">
        <f>'[1]組合せ'!#REF!</f>
        <v>#REF!</v>
      </c>
      <c r="B167" s="455"/>
      <c r="C167" s="456"/>
      <c r="D167" s="311" t="e">
        <f>VLOOKUP(A167,'[1]参加者名簿'!$Q$86:$R$145,2)</f>
        <v>#REF!</v>
      </c>
      <c r="E167" s="440"/>
      <c r="F167" s="440"/>
      <c r="G167" s="440"/>
      <c r="H167" s="440"/>
      <c r="I167" s="253" t="e">
        <f>VLOOKUP($A167,'[1]参加者名簿'!$Q$86:$T$145,4)</f>
        <v>#REF!</v>
      </c>
      <c r="J167" s="443"/>
      <c r="K167" s="443"/>
      <c r="L167" s="443"/>
      <c r="M167" s="443"/>
      <c r="N167" s="443"/>
      <c r="O167" s="443"/>
      <c r="P167" s="443"/>
      <c r="Q167" s="444"/>
      <c r="R167" s="168"/>
      <c r="S167" s="310"/>
      <c r="T167" s="449"/>
      <c r="U167" s="436">
        <f>IF(AI162="","",AI162)</f>
      </c>
      <c r="V167" s="436"/>
      <c r="W167" s="164">
        <f>IF(U167="","","-")</f>
      </c>
      <c r="X167" s="436">
        <f>IF(AF162="","",AF162)</f>
      </c>
      <c r="Y167" s="436"/>
      <c r="Z167" s="449"/>
      <c r="AA167" s="310"/>
      <c r="AB167" s="164"/>
      <c r="AC167" s="168"/>
      <c r="AD167" s="164"/>
      <c r="AE167" s="164"/>
      <c r="AF167" s="164"/>
      <c r="AG167" s="164"/>
      <c r="AH167" s="164"/>
      <c r="AI167" s="164"/>
      <c r="AJ167" s="164"/>
      <c r="AK167" s="164"/>
      <c r="AL167" s="152"/>
      <c r="AM167" s="181"/>
      <c r="AN167" s="184"/>
      <c r="AO167" s="310"/>
      <c r="AP167" s="449"/>
      <c r="AQ167" s="460"/>
      <c r="AR167" s="460"/>
      <c r="AS167" s="164">
        <f>IF(AQ167="","","-")</f>
      </c>
      <c r="AT167" s="460"/>
      <c r="AU167" s="460"/>
      <c r="AV167" s="449"/>
      <c r="AW167" s="310"/>
      <c r="AX167" s="180"/>
      <c r="AY167" s="184"/>
      <c r="AZ167" s="310"/>
      <c r="BA167" s="449"/>
      <c r="BB167" s="460"/>
      <c r="BC167" s="460"/>
      <c r="BD167" s="164">
        <f>IF(BB167="","","-")</f>
      </c>
      <c r="BE167" s="460"/>
      <c r="BF167" s="460"/>
      <c r="BG167" s="449"/>
      <c r="BH167" s="310"/>
      <c r="BI167" s="180"/>
      <c r="BJ167" s="184"/>
      <c r="BK167" s="449"/>
      <c r="BL167" s="449"/>
      <c r="BM167" s="194"/>
      <c r="BN167" s="184"/>
      <c r="BO167" s="449"/>
      <c r="BP167" s="449"/>
      <c r="BQ167" s="194"/>
      <c r="BR167" s="193"/>
      <c r="BS167" s="449"/>
      <c r="BT167" s="449"/>
      <c r="BU167" s="202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520"/>
      <c r="CJ167" s="524"/>
      <c r="CK167" s="524"/>
      <c r="CL167" s="521"/>
      <c r="CM167" s="520"/>
      <c r="CN167" s="524"/>
      <c r="CO167" s="524"/>
      <c r="CP167" s="500"/>
      <c r="CQ167" s="522"/>
      <c r="CR167" s="525"/>
      <c r="CS167" s="525"/>
      <c r="CT167" s="523"/>
      <c r="CU167" s="500"/>
      <c r="CV167" s="500"/>
      <c r="CW167" s="500"/>
      <c r="CX167" s="500"/>
      <c r="CY167" s="500"/>
      <c r="CZ167" s="500"/>
      <c r="DA167" s="500"/>
      <c r="DB167" s="500"/>
      <c r="DC167" s="500"/>
      <c r="DG167" s="520"/>
      <c r="DH167" s="526"/>
      <c r="DI167" s="526"/>
      <c r="DJ167" s="521"/>
      <c r="DK167" s="529"/>
      <c r="DL167" s="364"/>
      <c r="DM167" s="364"/>
      <c r="DN167" s="528"/>
      <c r="DT167" s="138">
        <f>IF(AQ167="","",IF(AQ167&gt;AT167,1,0))</f>
      </c>
      <c r="DU167" s="138">
        <f>IF(AT167="","",IF(AT167&gt;AQ167,1,0))</f>
      </c>
      <c r="DV167" s="138">
        <f>IF(BB167="","",IF(BB167&gt;BE167,1,0))</f>
      </c>
      <c r="DW167" s="138">
        <f>IF(BB167="","",IF(BE167&gt;BB167,1,0))</f>
      </c>
    </row>
    <row r="168" spans="1:127" ht="12" customHeight="1" hidden="1">
      <c r="A168" s="439"/>
      <c r="B168" s="206"/>
      <c r="C168" s="206"/>
      <c r="D168" s="441"/>
      <c r="E168" s="442"/>
      <c r="F168" s="442"/>
      <c r="G168" s="442"/>
      <c r="H168" s="442"/>
      <c r="I168" s="445"/>
      <c r="J168" s="445"/>
      <c r="K168" s="445"/>
      <c r="L168" s="445"/>
      <c r="M168" s="445"/>
      <c r="N168" s="445"/>
      <c r="O168" s="445"/>
      <c r="P168" s="445"/>
      <c r="Q168" s="446"/>
      <c r="R168" s="173"/>
      <c r="S168" s="235"/>
      <c r="T168" s="450"/>
      <c r="U168" s="436">
        <f>IF(AI163="","",AI163)</f>
        <v>8</v>
      </c>
      <c r="V168" s="436"/>
      <c r="W168" s="164" t="str">
        <f>IF(U168="","","-")</f>
        <v>-</v>
      </c>
      <c r="X168" s="436">
        <f>IF(AF163="","",AF163)</f>
        <v>21</v>
      </c>
      <c r="Y168" s="436"/>
      <c r="Z168" s="450"/>
      <c r="AA168" s="235"/>
      <c r="AB168" s="174"/>
      <c r="AC168" s="173"/>
      <c r="AD168" s="174"/>
      <c r="AE168" s="174"/>
      <c r="AF168" s="174"/>
      <c r="AG168" s="174"/>
      <c r="AH168" s="174"/>
      <c r="AI168" s="174"/>
      <c r="AJ168" s="174"/>
      <c r="AK168" s="174"/>
      <c r="AL168" s="197"/>
      <c r="AM168" s="183"/>
      <c r="AN168" s="182"/>
      <c r="AO168" s="235"/>
      <c r="AP168" s="450"/>
      <c r="AQ168" s="460">
        <v>15</v>
      </c>
      <c r="AR168" s="460"/>
      <c r="AS168" s="164" t="str">
        <f>IF(AQ168="","","-")</f>
        <v>-</v>
      </c>
      <c r="AT168" s="460">
        <v>21</v>
      </c>
      <c r="AU168" s="460"/>
      <c r="AV168" s="450"/>
      <c r="AW168" s="235"/>
      <c r="AX168" s="179"/>
      <c r="AY168" s="182"/>
      <c r="AZ168" s="235"/>
      <c r="BA168" s="450"/>
      <c r="BB168" s="460">
        <v>14</v>
      </c>
      <c r="BC168" s="460"/>
      <c r="BD168" s="164" t="str">
        <f>IF(BB168="","","-")</f>
        <v>-</v>
      </c>
      <c r="BE168" s="460">
        <v>21</v>
      </c>
      <c r="BF168" s="460"/>
      <c r="BG168" s="450"/>
      <c r="BH168" s="235"/>
      <c r="BI168" s="179"/>
      <c r="BJ168" s="182"/>
      <c r="BK168" s="197"/>
      <c r="BL168" s="197"/>
      <c r="BM168" s="197"/>
      <c r="BN168" s="182"/>
      <c r="BO168" s="197"/>
      <c r="BP168" s="197"/>
      <c r="BQ168" s="197"/>
      <c r="BR168" s="182"/>
      <c r="BS168" s="197"/>
      <c r="BT168" s="197"/>
      <c r="BU168" s="183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530"/>
      <c r="CJ168" s="531"/>
      <c r="CK168" s="531"/>
      <c r="CL168" s="532"/>
      <c r="CM168" s="530"/>
      <c r="CN168" s="531"/>
      <c r="CO168" s="531"/>
      <c r="CP168" s="531"/>
      <c r="CQ168" s="533"/>
      <c r="CR168" s="531"/>
      <c r="CS168" s="531"/>
      <c r="CT168" s="534"/>
      <c r="CU168" s="500"/>
      <c r="CV168" s="500"/>
      <c r="CW168" s="500"/>
      <c r="CX168" s="500"/>
      <c r="CY168" s="500"/>
      <c r="CZ168" s="500"/>
      <c r="DA168" s="500"/>
      <c r="DB168" s="500"/>
      <c r="DC168" s="500"/>
      <c r="DG168" s="530"/>
      <c r="DH168" s="535"/>
      <c r="DI168" s="535"/>
      <c r="DJ168" s="532"/>
      <c r="DK168" s="530"/>
      <c r="DL168" s="535"/>
      <c r="DM168" s="535"/>
      <c r="DN168" s="532"/>
      <c r="DT168" s="138">
        <f>IF(AQ168="","",IF(AQ168&gt;AT168,1,0))</f>
        <v>0</v>
      </c>
      <c r="DU168" s="138">
        <f>IF(AT168="","",IF(AT168&gt;AQ168,1,0))</f>
        <v>1</v>
      </c>
      <c r="DV168" s="138">
        <f>IF(BB168="","",IF(BB168&gt;BE168,1,0))</f>
        <v>0</v>
      </c>
      <c r="DW168" s="138">
        <f>IF(BB168="","",IF(BE168&gt;BB168,1,0))</f>
        <v>1</v>
      </c>
    </row>
    <row r="169" spans="1:118" ht="12" customHeight="1" hidden="1">
      <c r="A169" s="439" t="e">
        <f>'[1]組合せ'!#REF!</f>
        <v>#REF!</v>
      </c>
      <c r="B169" s="206"/>
      <c r="C169" s="206"/>
      <c r="D169" s="354" t="e">
        <f>VLOOKUP(A169,'[1]参加者名簿'!$Q$86:$R$145,2)</f>
        <v>#REF!</v>
      </c>
      <c r="E169" s="355"/>
      <c r="F169" s="355"/>
      <c r="G169" s="355"/>
      <c r="H169" s="355"/>
      <c r="I169" s="358" t="e">
        <f>VLOOKUP($A169,'[1]参加者名簿'!$Q$86:$T$145,4)</f>
        <v>#REF!</v>
      </c>
      <c r="J169" s="359"/>
      <c r="K169" s="359"/>
      <c r="L169" s="359"/>
      <c r="M169" s="359"/>
      <c r="N169" s="359"/>
      <c r="O169" s="359"/>
      <c r="P169" s="359"/>
      <c r="Q169" s="360"/>
      <c r="R169" s="458">
        <f>IF(AN159="","",AN159)</f>
      </c>
      <c r="S169" s="451"/>
      <c r="T169" s="451"/>
      <c r="U169" s="457" t="str">
        <f>IF(AQ159="○","●",IF(AQ159="●","○",""))</f>
        <v>●</v>
      </c>
      <c r="V169" s="457"/>
      <c r="W169" s="457"/>
      <c r="X169" s="457"/>
      <c r="Y169" s="457"/>
      <c r="Z169" s="451">
        <f>IF(AV159="","",AV159)</f>
      </c>
      <c r="AA169" s="451"/>
      <c r="AB169" s="452"/>
      <c r="AC169" s="458">
        <f>IF(AN164="","",AN164)</f>
      </c>
      <c r="AD169" s="451"/>
      <c r="AE169" s="451"/>
      <c r="AF169" s="457" t="str">
        <f>IF(AQ164="○","●",IF(AQ164="●","○",""))</f>
        <v>○</v>
      </c>
      <c r="AG169" s="457"/>
      <c r="AH169" s="457"/>
      <c r="AI169" s="457"/>
      <c r="AJ169" s="457"/>
      <c r="AK169" s="451">
        <f>IF(AV164="","",AV164)</f>
      </c>
      <c r="AL169" s="451"/>
      <c r="AM169" s="452"/>
      <c r="AN169" s="188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98"/>
      <c r="AY169" s="458"/>
      <c r="AZ169" s="451"/>
      <c r="BA169" s="451"/>
      <c r="BB169" s="457" t="str">
        <f>IF(AZ171="","",IF(AZ171&gt;BH171,"○","●"))</f>
        <v>○</v>
      </c>
      <c r="BC169" s="457"/>
      <c r="BD169" s="457"/>
      <c r="BE169" s="457"/>
      <c r="BF169" s="457"/>
      <c r="BG169" s="451"/>
      <c r="BH169" s="451"/>
      <c r="BI169" s="452"/>
      <c r="BJ169" s="184"/>
      <c r="BK169" s="152"/>
      <c r="BL169" s="152"/>
      <c r="BM169" s="152"/>
      <c r="BN169" s="184"/>
      <c r="BO169" s="152"/>
      <c r="BP169" s="152"/>
      <c r="BQ169" s="152"/>
      <c r="BR169" s="184"/>
      <c r="BS169" s="152"/>
      <c r="BT169" s="152"/>
      <c r="BU169" s="181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520"/>
      <c r="CJ169" s="500"/>
      <c r="CK169" s="500"/>
      <c r="CL169" s="521"/>
      <c r="CM169" s="520"/>
      <c r="CN169" s="500"/>
      <c r="CO169" s="500"/>
      <c r="CP169" s="500"/>
      <c r="CQ169" s="522"/>
      <c r="CR169" s="500"/>
      <c r="CS169" s="500"/>
      <c r="CT169" s="523"/>
      <c r="CU169" s="500"/>
      <c r="CV169" s="500"/>
      <c r="CW169" s="500"/>
      <c r="CX169" s="500"/>
      <c r="CY169" s="500"/>
      <c r="CZ169" s="500"/>
      <c r="DA169" s="500"/>
      <c r="DB169" s="500"/>
      <c r="DC169" s="500"/>
      <c r="DG169" s="520"/>
      <c r="DH169" s="536"/>
      <c r="DI169" s="536"/>
      <c r="DJ169" s="521"/>
      <c r="DK169" s="520"/>
      <c r="DL169" s="536"/>
      <c r="DM169" s="536"/>
      <c r="DN169" s="521"/>
    </row>
    <row r="170" spans="1:118" ht="12" customHeight="1" hidden="1">
      <c r="A170" s="439"/>
      <c r="B170" s="455"/>
      <c r="C170" s="456"/>
      <c r="D170" s="356"/>
      <c r="E170" s="357"/>
      <c r="F170" s="357"/>
      <c r="G170" s="357"/>
      <c r="H170" s="357"/>
      <c r="I170" s="361"/>
      <c r="J170" s="361"/>
      <c r="K170" s="361"/>
      <c r="L170" s="361"/>
      <c r="M170" s="361"/>
      <c r="N170" s="361"/>
      <c r="O170" s="361"/>
      <c r="P170" s="361"/>
      <c r="Q170" s="362"/>
      <c r="R170" s="459"/>
      <c r="S170" s="453"/>
      <c r="T170" s="453"/>
      <c r="U170" s="430"/>
      <c r="V170" s="430"/>
      <c r="W170" s="430"/>
      <c r="X170" s="430"/>
      <c r="Y170" s="430"/>
      <c r="Z170" s="453"/>
      <c r="AA170" s="453"/>
      <c r="AB170" s="454"/>
      <c r="AC170" s="459"/>
      <c r="AD170" s="453"/>
      <c r="AE170" s="453"/>
      <c r="AF170" s="430"/>
      <c r="AG170" s="430"/>
      <c r="AH170" s="430"/>
      <c r="AI170" s="430"/>
      <c r="AJ170" s="430"/>
      <c r="AK170" s="453"/>
      <c r="AL170" s="453"/>
      <c r="AM170" s="454"/>
      <c r="AN170" s="184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81"/>
      <c r="AY170" s="459"/>
      <c r="AZ170" s="453"/>
      <c r="BA170" s="453"/>
      <c r="BB170" s="430"/>
      <c r="BC170" s="430"/>
      <c r="BD170" s="430"/>
      <c r="BE170" s="430"/>
      <c r="BF170" s="430"/>
      <c r="BG170" s="453"/>
      <c r="BH170" s="453"/>
      <c r="BI170" s="454"/>
      <c r="BJ170" s="184"/>
      <c r="BK170" s="449">
        <f>COUNTIF($R169:$BI170,"○")</f>
        <v>2</v>
      </c>
      <c r="BL170" s="449"/>
      <c r="BM170" s="194"/>
      <c r="BN170" s="184"/>
      <c r="BO170" s="449">
        <f>COUNTIF($R169:$BI170,"●")</f>
        <v>1</v>
      </c>
      <c r="BP170" s="449"/>
      <c r="BQ170" s="194"/>
      <c r="BR170" s="193"/>
      <c r="BS170" s="449">
        <f>RANK(BK170,BJ159:BN178,0)</f>
        <v>2</v>
      </c>
      <c r="BT170" s="449"/>
      <c r="BU170" s="158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520"/>
      <c r="CJ170" s="524">
        <f>RANK(DH170,DG159:DJ178,0)</f>
        <v>2</v>
      </c>
      <c r="CK170" s="524"/>
      <c r="CL170" s="521"/>
      <c r="CM170" s="520"/>
      <c r="CN170" s="524">
        <f>RANK(DK170,DK159:DN178,0)</f>
        <v>2</v>
      </c>
      <c r="CO170" s="524"/>
      <c r="CP170" s="500"/>
      <c r="CQ170" s="522"/>
      <c r="CR170" s="525">
        <v>2</v>
      </c>
      <c r="CS170" s="525"/>
      <c r="CT170" s="523"/>
      <c r="CU170" s="500"/>
      <c r="CV170" s="500"/>
      <c r="CW170" s="500"/>
      <c r="CX170" s="500"/>
      <c r="CY170" s="500"/>
      <c r="CZ170" s="500"/>
      <c r="DA170" s="500"/>
      <c r="DB170" s="500"/>
      <c r="DC170" s="500"/>
      <c r="DG170" s="520"/>
      <c r="DH170" s="526">
        <f>S171+AD171+AO171+AZ171-AA171-AL171-AW171-BH171</f>
        <v>2</v>
      </c>
      <c r="DI170" s="526"/>
      <c r="DJ170" s="521"/>
      <c r="DK170" s="527">
        <f>SUM(U171:V173)+SUM(AF171:AG173)+SUM(AQ171:AR173)+SUM(BB171:BC173)-SUM(X171:Y173)-SUM(AI171:AJ173)-SUM(AT171:AU173)-SUM(BE171:BF173)</f>
        <v>3</v>
      </c>
      <c r="DL170" s="364"/>
      <c r="DM170" s="364"/>
      <c r="DN170" s="528"/>
    </row>
    <row r="171" spans="1:127" ht="12" customHeight="1" hidden="1">
      <c r="A171" s="439"/>
      <c r="B171" s="455"/>
      <c r="C171" s="456"/>
      <c r="D171" s="169"/>
      <c r="E171" s="163"/>
      <c r="F171" s="163"/>
      <c r="G171" s="163"/>
      <c r="H171" s="163"/>
      <c r="I171" s="207"/>
      <c r="J171" s="208"/>
      <c r="K171" s="208"/>
      <c r="L171" s="208"/>
      <c r="M171" s="208"/>
      <c r="N171" s="208"/>
      <c r="O171" s="208"/>
      <c r="P171" s="208"/>
      <c r="Q171" s="209"/>
      <c r="R171" s="168"/>
      <c r="S171" s="436">
        <f>IF(AW161="","",AW161)</f>
        <v>0</v>
      </c>
      <c r="T171" s="449" t="str">
        <f>IF(U171="","","(")</f>
        <v>(</v>
      </c>
      <c r="U171" s="436">
        <f>IF(AT161="","",AT161)</f>
        <v>5</v>
      </c>
      <c r="V171" s="436"/>
      <c r="W171" s="164" t="str">
        <f>IF(U171="","","-")</f>
        <v>-</v>
      </c>
      <c r="X171" s="436">
        <f>IF(AQ161="","",AQ161)</f>
        <v>21</v>
      </c>
      <c r="Y171" s="436"/>
      <c r="Z171" s="449" t="str">
        <f>IF(U171="","",")")</f>
        <v>)</v>
      </c>
      <c r="AA171" s="436">
        <f>IF(AO161="","",AO161)</f>
        <v>2</v>
      </c>
      <c r="AB171" s="164"/>
      <c r="AC171" s="168"/>
      <c r="AD171" s="436">
        <f>IF(AW166="","",AW166)</f>
        <v>2</v>
      </c>
      <c r="AE171" s="449" t="str">
        <f>IF(AF171="","","(")</f>
        <v>(</v>
      </c>
      <c r="AF171" s="436">
        <f>IF(AT166="","",AT166)</f>
        <v>21</v>
      </c>
      <c r="AG171" s="436"/>
      <c r="AH171" s="164" t="str">
        <f>IF(AF171="","","-")</f>
        <v>-</v>
      </c>
      <c r="AI171" s="436">
        <f>IF(AQ166="","",AQ166)</f>
        <v>12</v>
      </c>
      <c r="AJ171" s="436"/>
      <c r="AK171" s="449" t="str">
        <f>IF(AF171="","",")")</f>
        <v>)</v>
      </c>
      <c r="AL171" s="436">
        <f>IF(AO166="","",AO166)</f>
        <v>0</v>
      </c>
      <c r="AM171" s="164"/>
      <c r="AN171" s="184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81"/>
      <c r="AY171" s="168"/>
      <c r="AZ171" s="436">
        <f>IF(BB171="","",SUM(DV171:DV173))</f>
        <v>2</v>
      </c>
      <c r="BA171" s="449" t="str">
        <f>IF(BB171="","","(")</f>
        <v>(</v>
      </c>
      <c r="BB171" s="460">
        <v>21</v>
      </c>
      <c r="BC171" s="460"/>
      <c r="BD171" s="164" t="str">
        <f>IF(BB171="","","-")</f>
        <v>-</v>
      </c>
      <c r="BE171" s="460">
        <v>4</v>
      </c>
      <c r="BF171" s="460"/>
      <c r="BG171" s="449" t="str">
        <f>IF(BB171="","",")")</f>
        <v>)</v>
      </c>
      <c r="BH171" s="436">
        <f>IF(BB171="","",SUM(DW171:DW173))</f>
        <v>0</v>
      </c>
      <c r="BI171" s="158"/>
      <c r="BJ171" s="184"/>
      <c r="BK171" s="449"/>
      <c r="BL171" s="449"/>
      <c r="BM171" s="194"/>
      <c r="BN171" s="184"/>
      <c r="BO171" s="449"/>
      <c r="BP171" s="449"/>
      <c r="BQ171" s="194"/>
      <c r="BR171" s="193"/>
      <c r="BS171" s="449"/>
      <c r="BT171" s="449"/>
      <c r="BU171" s="202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520"/>
      <c r="CJ171" s="524"/>
      <c r="CK171" s="524"/>
      <c r="CL171" s="521"/>
      <c r="CM171" s="520"/>
      <c r="CN171" s="524"/>
      <c r="CO171" s="524"/>
      <c r="CP171" s="500"/>
      <c r="CQ171" s="522"/>
      <c r="CR171" s="525"/>
      <c r="CS171" s="525"/>
      <c r="CT171" s="523"/>
      <c r="CU171" s="500"/>
      <c r="CV171" s="500"/>
      <c r="CW171" s="500"/>
      <c r="CX171" s="500"/>
      <c r="CY171" s="500"/>
      <c r="CZ171" s="500"/>
      <c r="DA171" s="500"/>
      <c r="DB171" s="500"/>
      <c r="DC171" s="500"/>
      <c r="DG171" s="520"/>
      <c r="DH171" s="526"/>
      <c r="DI171" s="526"/>
      <c r="DJ171" s="521"/>
      <c r="DK171" s="529"/>
      <c r="DL171" s="364"/>
      <c r="DM171" s="364"/>
      <c r="DN171" s="528"/>
      <c r="DV171" s="138">
        <f>IF(BB171="","",IF(BB171&gt;BE171,1,0))</f>
        <v>1</v>
      </c>
      <c r="DW171" s="138">
        <f>IF(BB171="","",IF(BE171&gt;BB171,1,0))</f>
        <v>0</v>
      </c>
    </row>
    <row r="172" spans="1:127" ht="12" customHeight="1" hidden="1">
      <c r="A172" s="439" t="e">
        <f>'[1]組合せ'!#REF!</f>
        <v>#REF!</v>
      </c>
      <c r="B172" s="455"/>
      <c r="C172" s="456"/>
      <c r="D172" s="311" t="e">
        <f>VLOOKUP(A172,'[1]参加者名簿'!$Q$86:$R$145,2)</f>
        <v>#REF!</v>
      </c>
      <c r="E172" s="440"/>
      <c r="F172" s="440"/>
      <c r="G172" s="440"/>
      <c r="H172" s="440"/>
      <c r="I172" s="253" t="e">
        <f>VLOOKUP($A172,'[1]参加者名簿'!$Q$86:$T$145,4)</f>
        <v>#REF!</v>
      </c>
      <c r="J172" s="443"/>
      <c r="K172" s="443"/>
      <c r="L172" s="443"/>
      <c r="M172" s="443"/>
      <c r="N172" s="443"/>
      <c r="O172" s="443"/>
      <c r="P172" s="443"/>
      <c r="Q172" s="444"/>
      <c r="R172" s="168"/>
      <c r="S172" s="310"/>
      <c r="T172" s="449"/>
      <c r="U172" s="436">
        <f>IF(AT162="","",AT162)</f>
      </c>
      <c r="V172" s="436"/>
      <c r="W172" s="164">
        <f>IF(U172="","","-")</f>
      </c>
      <c r="X172" s="436">
        <f>IF(AQ162="","",AQ162)</f>
      </c>
      <c r="Y172" s="436"/>
      <c r="Z172" s="449"/>
      <c r="AA172" s="310"/>
      <c r="AB172" s="164"/>
      <c r="AC172" s="168"/>
      <c r="AD172" s="310"/>
      <c r="AE172" s="449"/>
      <c r="AF172" s="436">
        <f>IF(AT167="","",AT167)</f>
      </c>
      <c r="AG172" s="436"/>
      <c r="AH172" s="164">
        <f>IF(AF172="","","-")</f>
      </c>
      <c r="AI172" s="436">
        <f>IF(AQ167="","",AQ167)</f>
      </c>
      <c r="AJ172" s="436"/>
      <c r="AK172" s="449"/>
      <c r="AL172" s="310"/>
      <c r="AM172" s="164"/>
      <c r="AN172" s="184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81"/>
      <c r="AY172" s="184"/>
      <c r="AZ172" s="310"/>
      <c r="BA172" s="449"/>
      <c r="BB172" s="460"/>
      <c r="BC172" s="460"/>
      <c r="BD172" s="164">
        <f>IF(BB172="","","-")</f>
      </c>
      <c r="BE172" s="460"/>
      <c r="BF172" s="460"/>
      <c r="BG172" s="449"/>
      <c r="BH172" s="310"/>
      <c r="BI172" s="180"/>
      <c r="BJ172" s="184"/>
      <c r="BK172" s="449"/>
      <c r="BL172" s="449"/>
      <c r="BM172" s="194"/>
      <c r="BN172" s="184"/>
      <c r="BO172" s="449"/>
      <c r="BP172" s="449"/>
      <c r="BQ172" s="194"/>
      <c r="BR172" s="193"/>
      <c r="BS172" s="449"/>
      <c r="BT172" s="449"/>
      <c r="BU172" s="202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520"/>
      <c r="CJ172" s="524"/>
      <c r="CK172" s="524"/>
      <c r="CL172" s="521"/>
      <c r="CM172" s="520"/>
      <c r="CN172" s="524"/>
      <c r="CO172" s="524"/>
      <c r="CP172" s="500"/>
      <c r="CQ172" s="522"/>
      <c r="CR172" s="525"/>
      <c r="CS172" s="525"/>
      <c r="CT172" s="523"/>
      <c r="CU172" s="500"/>
      <c r="CV172" s="500"/>
      <c r="CW172" s="500"/>
      <c r="CX172" s="500"/>
      <c r="CY172" s="500"/>
      <c r="CZ172" s="500"/>
      <c r="DA172" s="500"/>
      <c r="DB172" s="500"/>
      <c r="DC172" s="500"/>
      <c r="DG172" s="520"/>
      <c r="DH172" s="526"/>
      <c r="DI172" s="526"/>
      <c r="DJ172" s="521"/>
      <c r="DK172" s="529"/>
      <c r="DL172" s="364"/>
      <c r="DM172" s="364"/>
      <c r="DN172" s="528"/>
      <c r="DV172" s="138">
        <f>IF(BB172="","",IF(BB172&gt;BE172,1,0))</f>
      </c>
      <c r="DW172" s="138">
        <f>IF(BB172="","",IF(BE172&gt;BB172,1,0))</f>
      </c>
    </row>
    <row r="173" spans="1:127" ht="12" customHeight="1" hidden="1">
      <c r="A173" s="439"/>
      <c r="B173" s="206"/>
      <c r="C173" s="206"/>
      <c r="D173" s="441"/>
      <c r="E173" s="442"/>
      <c r="F173" s="442"/>
      <c r="G173" s="442"/>
      <c r="H173" s="442"/>
      <c r="I173" s="445"/>
      <c r="J173" s="445"/>
      <c r="K173" s="445"/>
      <c r="L173" s="445"/>
      <c r="M173" s="445"/>
      <c r="N173" s="445"/>
      <c r="O173" s="445"/>
      <c r="P173" s="445"/>
      <c r="Q173" s="446"/>
      <c r="R173" s="173"/>
      <c r="S173" s="235"/>
      <c r="T173" s="450"/>
      <c r="U173" s="235">
        <f>IF(AT163="","",AT163)</f>
        <v>6</v>
      </c>
      <c r="V173" s="235"/>
      <c r="W173" s="174" t="str">
        <f>IF(U173="","","-")</f>
        <v>-</v>
      </c>
      <c r="X173" s="235">
        <f>IF(AQ163="","",AQ163)</f>
        <v>21</v>
      </c>
      <c r="Y173" s="235"/>
      <c r="Z173" s="450"/>
      <c r="AA173" s="235"/>
      <c r="AB173" s="174"/>
      <c r="AC173" s="173"/>
      <c r="AD173" s="235"/>
      <c r="AE173" s="450"/>
      <c r="AF173" s="436">
        <f>IF(AT168="","",AT168)</f>
        <v>21</v>
      </c>
      <c r="AG173" s="436"/>
      <c r="AH173" s="164" t="str">
        <f>IF(AF173="","","-")</f>
        <v>-</v>
      </c>
      <c r="AI173" s="436">
        <f>IF(AQ168="","",AQ168)</f>
        <v>15</v>
      </c>
      <c r="AJ173" s="436"/>
      <c r="AK173" s="450"/>
      <c r="AL173" s="235"/>
      <c r="AM173" s="174"/>
      <c r="AN173" s="182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83"/>
      <c r="AY173" s="182"/>
      <c r="AZ173" s="235"/>
      <c r="BA173" s="450"/>
      <c r="BB173" s="460">
        <v>21</v>
      </c>
      <c r="BC173" s="460"/>
      <c r="BD173" s="164" t="str">
        <f>IF(BB173="","","-")</f>
        <v>-</v>
      </c>
      <c r="BE173" s="460">
        <v>19</v>
      </c>
      <c r="BF173" s="460"/>
      <c r="BG173" s="450"/>
      <c r="BH173" s="235"/>
      <c r="BI173" s="179"/>
      <c r="BJ173" s="182"/>
      <c r="BK173" s="197"/>
      <c r="BL173" s="197"/>
      <c r="BM173" s="197"/>
      <c r="BN173" s="182"/>
      <c r="BO173" s="197"/>
      <c r="BP173" s="197"/>
      <c r="BQ173" s="197"/>
      <c r="BR173" s="182"/>
      <c r="BS173" s="197"/>
      <c r="BT173" s="197"/>
      <c r="BU173" s="183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530"/>
      <c r="CJ173" s="531"/>
      <c r="CK173" s="531"/>
      <c r="CL173" s="532"/>
      <c r="CM173" s="530"/>
      <c r="CN173" s="531"/>
      <c r="CO173" s="531"/>
      <c r="CP173" s="531"/>
      <c r="CQ173" s="533"/>
      <c r="CR173" s="531"/>
      <c r="CS173" s="531"/>
      <c r="CT173" s="534"/>
      <c r="CU173" s="500"/>
      <c r="CV173" s="500"/>
      <c r="CW173" s="500"/>
      <c r="CX173" s="500"/>
      <c r="CY173" s="500"/>
      <c r="CZ173" s="500"/>
      <c r="DA173" s="500"/>
      <c r="DB173" s="500"/>
      <c r="DC173" s="500"/>
      <c r="DG173" s="530"/>
      <c r="DH173" s="531"/>
      <c r="DI173" s="531"/>
      <c r="DJ173" s="532"/>
      <c r="DK173" s="530"/>
      <c r="DL173" s="531"/>
      <c r="DM173" s="531"/>
      <c r="DN173" s="532"/>
      <c r="DV173" s="138">
        <f>IF(BB173="","",IF(BB173&gt;BE173,1,0))</f>
        <v>1</v>
      </c>
      <c r="DW173" s="138">
        <f>IF(BB173="","",IF(BE173&gt;BB173,1,0))</f>
        <v>0</v>
      </c>
    </row>
    <row r="174" spans="1:118" ht="12" customHeight="1" hidden="1">
      <c r="A174" s="439" t="e">
        <f>'[1]組合せ'!#REF!</f>
        <v>#REF!</v>
      </c>
      <c r="B174" s="206"/>
      <c r="C174" s="206"/>
      <c r="D174" s="354" t="e">
        <f>VLOOKUP(A174,'[1]参加者名簿'!$Q$86:$R$145,2)</f>
        <v>#REF!</v>
      </c>
      <c r="E174" s="355"/>
      <c r="F174" s="355"/>
      <c r="G174" s="355"/>
      <c r="H174" s="355"/>
      <c r="I174" s="358" t="e">
        <f>VLOOKUP($A174,'[1]参加者名簿'!$Q$86:$T$145,4)</f>
        <v>#REF!</v>
      </c>
      <c r="J174" s="359"/>
      <c r="K174" s="359"/>
      <c r="L174" s="359"/>
      <c r="M174" s="359"/>
      <c r="N174" s="359"/>
      <c r="O174" s="359"/>
      <c r="P174" s="359"/>
      <c r="Q174" s="360"/>
      <c r="R174" s="458">
        <f>IF(AY159="","",AY159)</f>
      </c>
      <c r="S174" s="451"/>
      <c r="T174" s="451"/>
      <c r="U174" s="457" t="str">
        <f>IF(BB159="○","●",IF(BB159="●","○",""))</f>
        <v>●</v>
      </c>
      <c r="V174" s="457"/>
      <c r="W174" s="457"/>
      <c r="X174" s="457"/>
      <c r="Y174" s="457"/>
      <c r="Z174" s="451">
        <f>IF(BG159="","",BG159)</f>
      </c>
      <c r="AA174" s="451"/>
      <c r="AB174" s="452"/>
      <c r="AC174" s="458">
        <f>IF(AY164="","",AY164)</f>
      </c>
      <c r="AD174" s="451"/>
      <c r="AE174" s="451"/>
      <c r="AF174" s="457" t="str">
        <f>IF(BB164="○","●",IF(BB164="●","○",""))</f>
        <v>○</v>
      </c>
      <c r="AG174" s="457"/>
      <c r="AH174" s="457"/>
      <c r="AI174" s="457"/>
      <c r="AJ174" s="457"/>
      <c r="AK174" s="451">
        <f>IF(BG164="","",BG164)</f>
      </c>
      <c r="AL174" s="451"/>
      <c r="AM174" s="452"/>
      <c r="AN174" s="458">
        <f>IF(AY169="","",AY169)</f>
      </c>
      <c r="AO174" s="451"/>
      <c r="AP174" s="451"/>
      <c r="AQ174" s="457" t="str">
        <f>IF(BB169="○","●",IF(BB169="●","○",""))</f>
        <v>●</v>
      </c>
      <c r="AR174" s="457"/>
      <c r="AS174" s="457"/>
      <c r="AT174" s="457"/>
      <c r="AU174" s="457"/>
      <c r="AV174" s="451">
        <f>IF(BG169="","",BG169)</f>
      </c>
      <c r="AW174" s="451"/>
      <c r="AX174" s="452"/>
      <c r="AY174" s="165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7"/>
      <c r="BJ174" s="184"/>
      <c r="BK174" s="152"/>
      <c r="BL174" s="152"/>
      <c r="BM174" s="152"/>
      <c r="BN174" s="184"/>
      <c r="BO174" s="152"/>
      <c r="BP174" s="152"/>
      <c r="BQ174" s="152"/>
      <c r="BR174" s="184"/>
      <c r="BS174" s="152"/>
      <c r="BT174" s="152"/>
      <c r="BU174" s="181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520"/>
      <c r="CJ174" s="500"/>
      <c r="CK174" s="500"/>
      <c r="CL174" s="521"/>
      <c r="CM174" s="520"/>
      <c r="CN174" s="500"/>
      <c r="CO174" s="500"/>
      <c r="CP174" s="500"/>
      <c r="CQ174" s="522"/>
      <c r="CR174" s="500"/>
      <c r="CS174" s="500"/>
      <c r="CT174" s="523"/>
      <c r="CU174" s="500"/>
      <c r="CV174" s="500"/>
      <c r="CW174" s="500"/>
      <c r="CX174" s="500"/>
      <c r="CY174" s="500"/>
      <c r="CZ174" s="500"/>
      <c r="DA174" s="500"/>
      <c r="DB174" s="542"/>
      <c r="DC174" s="542"/>
      <c r="DG174" s="520"/>
      <c r="DH174" s="536"/>
      <c r="DI174" s="536"/>
      <c r="DJ174" s="521"/>
      <c r="DK174" s="520"/>
      <c r="DL174" s="536"/>
      <c r="DM174" s="536"/>
      <c r="DN174" s="521"/>
    </row>
    <row r="175" spans="1:118" ht="12" customHeight="1" hidden="1">
      <c r="A175" s="439"/>
      <c r="B175" s="455"/>
      <c r="C175" s="456"/>
      <c r="D175" s="356"/>
      <c r="E175" s="357"/>
      <c r="F175" s="357"/>
      <c r="G175" s="357"/>
      <c r="H175" s="357"/>
      <c r="I175" s="361"/>
      <c r="J175" s="361"/>
      <c r="K175" s="361"/>
      <c r="L175" s="361"/>
      <c r="M175" s="361"/>
      <c r="N175" s="361"/>
      <c r="O175" s="361"/>
      <c r="P175" s="361"/>
      <c r="Q175" s="362"/>
      <c r="R175" s="459"/>
      <c r="S175" s="453"/>
      <c r="T175" s="453"/>
      <c r="U175" s="430"/>
      <c r="V175" s="430"/>
      <c r="W175" s="430"/>
      <c r="X175" s="430"/>
      <c r="Y175" s="430"/>
      <c r="Z175" s="453"/>
      <c r="AA175" s="453"/>
      <c r="AB175" s="454"/>
      <c r="AC175" s="459"/>
      <c r="AD175" s="453"/>
      <c r="AE175" s="453"/>
      <c r="AF175" s="430"/>
      <c r="AG175" s="430"/>
      <c r="AH175" s="430"/>
      <c r="AI175" s="430"/>
      <c r="AJ175" s="430"/>
      <c r="AK175" s="453"/>
      <c r="AL175" s="453"/>
      <c r="AM175" s="454"/>
      <c r="AN175" s="459"/>
      <c r="AO175" s="453"/>
      <c r="AP175" s="453"/>
      <c r="AQ175" s="430"/>
      <c r="AR175" s="430"/>
      <c r="AS175" s="430"/>
      <c r="AT175" s="430"/>
      <c r="AU175" s="430"/>
      <c r="AV175" s="453"/>
      <c r="AW175" s="453"/>
      <c r="AX175" s="454"/>
      <c r="AY175" s="168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58"/>
      <c r="BJ175" s="184"/>
      <c r="BK175" s="449">
        <f>COUNTIF($R174:$BI175,"○")</f>
        <v>1</v>
      </c>
      <c r="BL175" s="449"/>
      <c r="BM175" s="194"/>
      <c r="BN175" s="184"/>
      <c r="BO175" s="449">
        <f>COUNTIF($R174:$BI175,"●")</f>
        <v>2</v>
      </c>
      <c r="BP175" s="449"/>
      <c r="BQ175" s="194"/>
      <c r="BR175" s="193"/>
      <c r="BS175" s="449">
        <f>RANK(BK175,BJ159:BN178,0)</f>
        <v>3</v>
      </c>
      <c r="BT175" s="449"/>
      <c r="BU175" s="158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520"/>
      <c r="CJ175" s="524">
        <f>RANK(DH175,DG159:DJ178,0)</f>
        <v>3</v>
      </c>
      <c r="CK175" s="524"/>
      <c r="CL175" s="521"/>
      <c r="CM175" s="520"/>
      <c r="CN175" s="524">
        <f>RANK(DK175,DK159:DN178,0)</f>
        <v>3</v>
      </c>
      <c r="CO175" s="524"/>
      <c r="CP175" s="500"/>
      <c r="CQ175" s="522"/>
      <c r="CR175" s="525">
        <v>3</v>
      </c>
      <c r="CS175" s="525"/>
      <c r="CT175" s="523"/>
      <c r="CU175" s="500"/>
      <c r="CV175" s="500"/>
      <c r="CW175" s="500"/>
      <c r="CX175" s="500"/>
      <c r="CY175" s="500"/>
      <c r="CZ175" s="500"/>
      <c r="DA175" s="500"/>
      <c r="DB175" s="542"/>
      <c r="DC175" s="542"/>
      <c r="DG175" s="520"/>
      <c r="DH175" s="526">
        <f>S176+AD176+AO176+AZ176-AA176-AL176-AW176-BH176</f>
        <v>-2</v>
      </c>
      <c r="DI175" s="526"/>
      <c r="DJ175" s="521"/>
      <c r="DK175" s="527">
        <f>SUM(U176:V178)+SUM(AF176:AG178)+SUM(AQ176:AR178)+SUM(BB176:BC178)-SUM(X176:Y178)-SUM(AI176:AJ178)-SUM(AT176:AU178)-SUM(BE176:BF178)</f>
        <v>-34</v>
      </c>
      <c r="DL175" s="364"/>
      <c r="DM175" s="364"/>
      <c r="DN175" s="528"/>
    </row>
    <row r="176" spans="1:118" ht="12" customHeight="1" hidden="1">
      <c r="A176" s="439"/>
      <c r="B176" s="455"/>
      <c r="C176" s="456"/>
      <c r="D176" s="169"/>
      <c r="E176" s="163"/>
      <c r="F176" s="163"/>
      <c r="G176" s="163"/>
      <c r="H176" s="163"/>
      <c r="I176" s="207"/>
      <c r="J176" s="208"/>
      <c r="K176" s="208"/>
      <c r="L176" s="208"/>
      <c r="M176" s="208"/>
      <c r="N176" s="208"/>
      <c r="O176" s="208"/>
      <c r="P176" s="208"/>
      <c r="Q176" s="209"/>
      <c r="R176" s="168"/>
      <c r="S176" s="436">
        <f>IF(BH161="","",BH161)</f>
        <v>0</v>
      </c>
      <c r="T176" s="449" t="str">
        <f>IF(U176="","","(")</f>
        <v>(</v>
      </c>
      <c r="U176" s="436">
        <f>IF(BE161="","",BE161)</f>
        <v>9</v>
      </c>
      <c r="V176" s="436"/>
      <c r="W176" s="164" t="str">
        <f>IF(U176="","","-")</f>
        <v>-</v>
      </c>
      <c r="X176" s="436">
        <f>IF(BB161="","",BB161)</f>
        <v>21</v>
      </c>
      <c r="Y176" s="436"/>
      <c r="Z176" s="449" t="str">
        <f>IF(U176="","",")")</f>
        <v>)</v>
      </c>
      <c r="AA176" s="436">
        <f>IF(AZ161="","",AZ161)</f>
        <v>2</v>
      </c>
      <c r="AB176" s="164"/>
      <c r="AC176" s="168"/>
      <c r="AD176" s="436">
        <f>IF(BH166="","",BH166)</f>
        <v>2</v>
      </c>
      <c r="AE176" s="449" t="str">
        <f>IF(AF176="","","(")</f>
        <v>(</v>
      </c>
      <c r="AF176" s="436">
        <f>IF(BE166="","",BE166)</f>
        <v>21</v>
      </c>
      <c r="AG176" s="436"/>
      <c r="AH176" s="164" t="str">
        <f>IF(AF176="","","-")</f>
        <v>-</v>
      </c>
      <c r="AI176" s="436">
        <f>IF(BB166="","",BB166)</f>
        <v>18</v>
      </c>
      <c r="AJ176" s="436"/>
      <c r="AK176" s="449" t="str">
        <f>IF(AF176="","",")")</f>
        <v>)</v>
      </c>
      <c r="AL176" s="436">
        <f>IF(AZ166="","",AZ166)</f>
        <v>0</v>
      </c>
      <c r="AM176" s="164"/>
      <c r="AN176" s="168"/>
      <c r="AO176" s="436">
        <f>IF(BH171="","",BH171)</f>
        <v>0</v>
      </c>
      <c r="AP176" s="449" t="str">
        <f>IF(AQ176="","","(")</f>
        <v>(</v>
      </c>
      <c r="AQ176" s="436">
        <f>IF(BE171="","",BE171)</f>
        <v>4</v>
      </c>
      <c r="AR176" s="436"/>
      <c r="AS176" s="164" t="str">
        <f>IF(AQ176="","","-")</f>
        <v>-</v>
      </c>
      <c r="AT176" s="436">
        <f>IF(BB171="","",BB171)</f>
        <v>21</v>
      </c>
      <c r="AU176" s="436"/>
      <c r="AV176" s="449" t="str">
        <f>IF(AQ176="","",")")</f>
        <v>)</v>
      </c>
      <c r="AW176" s="436">
        <f>IF(AZ171="","",AZ171)</f>
        <v>2</v>
      </c>
      <c r="AX176" s="164"/>
      <c r="AY176" s="168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58"/>
      <c r="BJ176" s="184"/>
      <c r="BK176" s="449"/>
      <c r="BL176" s="449"/>
      <c r="BM176" s="194"/>
      <c r="BN176" s="184"/>
      <c r="BO176" s="449"/>
      <c r="BP176" s="449"/>
      <c r="BQ176" s="194"/>
      <c r="BR176" s="193"/>
      <c r="BS176" s="449"/>
      <c r="BT176" s="449"/>
      <c r="BU176" s="202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520"/>
      <c r="CJ176" s="524"/>
      <c r="CK176" s="524"/>
      <c r="CL176" s="521"/>
      <c r="CM176" s="520"/>
      <c r="CN176" s="524"/>
      <c r="CO176" s="524"/>
      <c r="CP176" s="500"/>
      <c r="CQ176" s="522"/>
      <c r="CR176" s="525"/>
      <c r="CS176" s="525"/>
      <c r="CT176" s="523"/>
      <c r="CU176" s="500"/>
      <c r="CV176" s="500"/>
      <c r="CW176" s="500"/>
      <c r="CX176" s="500"/>
      <c r="CY176" s="500"/>
      <c r="CZ176" s="500"/>
      <c r="DA176" s="500"/>
      <c r="DB176" s="542"/>
      <c r="DC176" s="542"/>
      <c r="DG176" s="520"/>
      <c r="DH176" s="526"/>
      <c r="DI176" s="526"/>
      <c r="DJ176" s="521"/>
      <c r="DK176" s="529"/>
      <c r="DL176" s="364"/>
      <c r="DM176" s="364"/>
      <c r="DN176" s="528"/>
    </row>
    <row r="177" spans="1:118" ht="12" customHeight="1" hidden="1">
      <c r="A177" s="439" t="e">
        <f>'[1]組合せ'!#REF!</f>
        <v>#REF!</v>
      </c>
      <c r="B177" s="455"/>
      <c r="C177" s="456"/>
      <c r="D177" s="311" t="e">
        <f>VLOOKUP(A177,'[1]参加者名簿'!$Q$86:$R$145,2)</f>
        <v>#REF!</v>
      </c>
      <c r="E177" s="440"/>
      <c r="F177" s="440"/>
      <c r="G177" s="440"/>
      <c r="H177" s="440"/>
      <c r="I177" s="253" t="e">
        <f>VLOOKUP($A177,'[1]参加者名簿'!$Q$86:$T$145,4)</f>
        <v>#REF!</v>
      </c>
      <c r="J177" s="443"/>
      <c r="K177" s="443"/>
      <c r="L177" s="443"/>
      <c r="M177" s="443"/>
      <c r="N177" s="443"/>
      <c r="O177" s="443"/>
      <c r="P177" s="443"/>
      <c r="Q177" s="444"/>
      <c r="R177" s="168"/>
      <c r="S177" s="310"/>
      <c r="T177" s="449"/>
      <c r="U177" s="436">
        <f>IF(BE162="","",BE162)</f>
      </c>
      <c r="V177" s="436"/>
      <c r="W177" s="164">
        <f>IF(U177="","","-")</f>
      </c>
      <c r="X177" s="436">
        <f>IF(BB162="","",BB162)</f>
      </c>
      <c r="Y177" s="436"/>
      <c r="Z177" s="449"/>
      <c r="AA177" s="310"/>
      <c r="AB177" s="164"/>
      <c r="AC177" s="168"/>
      <c r="AD177" s="310"/>
      <c r="AE177" s="449"/>
      <c r="AF177" s="436">
        <f>IF(BE167="","",BE167)</f>
      </c>
      <c r="AG177" s="436"/>
      <c r="AH177" s="164">
        <f>IF(AF177="","","-")</f>
      </c>
      <c r="AI177" s="436">
        <f>IF(BB167="","",BB167)</f>
      </c>
      <c r="AJ177" s="436"/>
      <c r="AK177" s="449"/>
      <c r="AL177" s="310"/>
      <c r="AM177" s="164"/>
      <c r="AN177" s="168"/>
      <c r="AO177" s="310"/>
      <c r="AP177" s="449"/>
      <c r="AQ177" s="436">
        <f>IF(BE172="","",BE172)</f>
      </c>
      <c r="AR177" s="436"/>
      <c r="AS177" s="164">
        <f>IF(AQ177="","","-")</f>
      </c>
      <c r="AT177" s="436">
        <f>IF(BB172="","",BB172)</f>
      </c>
      <c r="AU177" s="436"/>
      <c r="AV177" s="449"/>
      <c r="AW177" s="310"/>
      <c r="AX177" s="164"/>
      <c r="AY177" s="168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58"/>
      <c r="BJ177" s="184"/>
      <c r="BK177" s="449"/>
      <c r="BL177" s="449"/>
      <c r="BM177" s="194"/>
      <c r="BN177" s="184"/>
      <c r="BO177" s="449"/>
      <c r="BP177" s="449"/>
      <c r="BQ177" s="194"/>
      <c r="BR177" s="193"/>
      <c r="BS177" s="449"/>
      <c r="BT177" s="449"/>
      <c r="BU177" s="202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520"/>
      <c r="CJ177" s="524"/>
      <c r="CK177" s="524"/>
      <c r="CL177" s="521"/>
      <c r="CM177" s="520"/>
      <c r="CN177" s="524"/>
      <c r="CO177" s="524"/>
      <c r="CP177" s="500"/>
      <c r="CQ177" s="522"/>
      <c r="CR177" s="525"/>
      <c r="CS177" s="525"/>
      <c r="CT177" s="523"/>
      <c r="CU177" s="542"/>
      <c r="CV177" s="542"/>
      <c r="CW177" s="542"/>
      <c r="CX177" s="542"/>
      <c r="CY177" s="542"/>
      <c r="CZ177" s="542"/>
      <c r="DA177" s="500"/>
      <c r="DB177" s="500"/>
      <c r="DG177" s="520"/>
      <c r="DH177" s="526"/>
      <c r="DI177" s="526"/>
      <c r="DJ177" s="521"/>
      <c r="DK177" s="529"/>
      <c r="DL177" s="364"/>
      <c r="DM177" s="364"/>
      <c r="DN177" s="528"/>
    </row>
    <row r="178" spans="1:118" ht="12" customHeight="1" hidden="1">
      <c r="A178" s="439"/>
      <c r="B178" s="206"/>
      <c r="C178" s="206"/>
      <c r="D178" s="441"/>
      <c r="E178" s="442"/>
      <c r="F178" s="442"/>
      <c r="G178" s="442"/>
      <c r="H178" s="442"/>
      <c r="I178" s="445"/>
      <c r="J178" s="445"/>
      <c r="K178" s="445"/>
      <c r="L178" s="445"/>
      <c r="M178" s="445"/>
      <c r="N178" s="445"/>
      <c r="O178" s="445"/>
      <c r="P178" s="445"/>
      <c r="Q178" s="446"/>
      <c r="R178" s="173"/>
      <c r="S178" s="235"/>
      <c r="T178" s="450"/>
      <c r="U178" s="235">
        <f>IF(BE163="","",BE163)</f>
        <v>8</v>
      </c>
      <c r="V178" s="235"/>
      <c r="W178" s="174" t="str">
        <f>IF(U178="","","-")</f>
        <v>-</v>
      </c>
      <c r="X178" s="235">
        <f>IF(BB163="","",BB163)</f>
        <v>21</v>
      </c>
      <c r="Y178" s="235"/>
      <c r="Z178" s="450"/>
      <c r="AA178" s="235"/>
      <c r="AB178" s="174"/>
      <c r="AC178" s="173"/>
      <c r="AD178" s="235"/>
      <c r="AE178" s="450"/>
      <c r="AF178" s="235">
        <f>IF(BE168="","",BE168)</f>
        <v>21</v>
      </c>
      <c r="AG178" s="235"/>
      <c r="AH178" s="174" t="str">
        <f>IF(AF178="","","-")</f>
        <v>-</v>
      </c>
      <c r="AI178" s="235">
        <f>IF(BB168="","",BB168)</f>
        <v>14</v>
      </c>
      <c r="AJ178" s="235"/>
      <c r="AK178" s="450"/>
      <c r="AL178" s="235"/>
      <c r="AM178" s="174"/>
      <c r="AN178" s="173"/>
      <c r="AO178" s="235"/>
      <c r="AP178" s="450"/>
      <c r="AQ178" s="235">
        <f>IF(BE173="","",BE173)</f>
        <v>19</v>
      </c>
      <c r="AR178" s="235"/>
      <c r="AS178" s="174" t="str">
        <f>IF(AQ178="","","-")</f>
        <v>-</v>
      </c>
      <c r="AT178" s="235">
        <f>IF(BB173="","",BB173)</f>
        <v>21</v>
      </c>
      <c r="AU178" s="235"/>
      <c r="AV178" s="450"/>
      <c r="AW178" s="235"/>
      <c r="AX178" s="174"/>
      <c r="AY178" s="173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5"/>
      <c r="BJ178" s="182"/>
      <c r="BK178" s="197"/>
      <c r="BL178" s="197"/>
      <c r="BM178" s="197"/>
      <c r="BN178" s="182"/>
      <c r="BO178" s="197"/>
      <c r="BP178" s="197"/>
      <c r="BQ178" s="197"/>
      <c r="BR178" s="182"/>
      <c r="BS178" s="197"/>
      <c r="BT178" s="197"/>
      <c r="BU178" s="183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530"/>
      <c r="CJ178" s="531"/>
      <c r="CK178" s="531"/>
      <c r="CL178" s="532"/>
      <c r="CM178" s="530"/>
      <c r="CN178" s="531"/>
      <c r="CO178" s="531"/>
      <c r="CP178" s="531"/>
      <c r="CQ178" s="537"/>
      <c r="CR178" s="538"/>
      <c r="CS178" s="538"/>
      <c r="CT178" s="539"/>
      <c r="CU178" s="542"/>
      <c r="CV178" s="542"/>
      <c r="CW178" s="542"/>
      <c r="CX178" s="542"/>
      <c r="CY178" s="542"/>
      <c r="CZ178" s="542"/>
      <c r="DA178" s="500"/>
      <c r="DB178" s="500"/>
      <c r="DG178" s="530"/>
      <c r="DH178" s="531"/>
      <c r="DI178" s="531"/>
      <c r="DJ178" s="532"/>
      <c r="DK178" s="530"/>
      <c r="DL178" s="531"/>
      <c r="DM178" s="531"/>
      <c r="DN178" s="532"/>
    </row>
    <row r="179" spans="66:121" ht="13.5" customHeight="1" hidden="1"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500"/>
      <c r="CJ179" s="500"/>
      <c r="CK179" s="500"/>
      <c r="CL179" s="500"/>
      <c r="CM179" s="500"/>
      <c r="CN179" s="500"/>
      <c r="CO179" s="500"/>
      <c r="CP179" s="500"/>
      <c r="CQ179" s="500"/>
      <c r="CR179" s="500"/>
      <c r="CS179" s="500"/>
      <c r="CT179" s="500"/>
      <c r="CU179" s="500"/>
      <c r="CV179" s="500"/>
      <c r="CW179" s="500"/>
      <c r="CX179" s="500"/>
      <c r="CY179" s="500"/>
      <c r="CZ179" s="500"/>
      <c r="DA179" s="500"/>
      <c r="DB179" s="500"/>
      <c r="DC179" s="500"/>
      <c r="DD179" s="500"/>
      <c r="DE179" s="500"/>
      <c r="DF179" s="500"/>
      <c r="DG179" s="500"/>
      <c r="DH179" s="500"/>
      <c r="DI179" s="500"/>
      <c r="DJ179" s="500"/>
      <c r="DK179" s="500"/>
      <c r="DL179" s="500"/>
      <c r="DM179" s="500"/>
      <c r="DN179" s="500"/>
      <c r="DO179" s="500"/>
      <c r="DP179" s="500"/>
      <c r="DQ179" s="500"/>
    </row>
    <row r="180" spans="4:121" ht="21" customHeight="1" hidden="1">
      <c r="D180" s="220" t="s">
        <v>172</v>
      </c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2"/>
      <c r="R180" s="232" t="e">
        <f>D182</f>
        <v>#REF!</v>
      </c>
      <c r="S180" s="234"/>
      <c r="T180" s="234"/>
      <c r="U180" s="234"/>
      <c r="V180" s="234"/>
      <c r="W180" s="234" t="s">
        <v>158</v>
      </c>
      <c r="X180" s="234" t="e">
        <f>D185</f>
        <v>#REF!</v>
      </c>
      <c r="Y180" s="234"/>
      <c r="Z180" s="234"/>
      <c r="AA180" s="234"/>
      <c r="AB180" s="468"/>
      <c r="AC180" s="232" t="e">
        <f>D187</f>
        <v>#REF!</v>
      </c>
      <c r="AD180" s="234"/>
      <c r="AE180" s="234"/>
      <c r="AF180" s="234"/>
      <c r="AG180" s="234"/>
      <c r="AH180" s="234" t="s">
        <v>158</v>
      </c>
      <c r="AI180" s="234" t="e">
        <f>D190</f>
        <v>#REF!</v>
      </c>
      <c r="AJ180" s="234"/>
      <c r="AK180" s="234"/>
      <c r="AL180" s="234"/>
      <c r="AM180" s="468"/>
      <c r="AN180" s="232" t="e">
        <f>D192</f>
        <v>#REF!</v>
      </c>
      <c r="AO180" s="234"/>
      <c r="AP180" s="234"/>
      <c r="AQ180" s="234"/>
      <c r="AR180" s="234"/>
      <c r="AS180" s="234" t="s">
        <v>158</v>
      </c>
      <c r="AT180" s="234" t="e">
        <f>D195</f>
        <v>#REF!</v>
      </c>
      <c r="AU180" s="234"/>
      <c r="AV180" s="234"/>
      <c r="AW180" s="234"/>
      <c r="AX180" s="468"/>
      <c r="AY180" s="232" t="e">
        <f>D197</f>
        <v>#REF!</v>
      </c>
      <c r="AZ180" s="234"/>
      <c r="BA180" s="234"/>
      <c r="BB180" s="234"/>
      <c r="BC180" s="234"/>
      <c r="BD180" s="234" t="s">
        <v>158</v>
      </c>
      <c r="BE180" s="234" t="e">
        <f>D200</f>
        <v>#REF!</v>
      </c>
      <c r="BF180" s="234"/>
      <c r="BG180" s="234"/>
      <c r="BH180" s="234"/>
      <c r="BI180" s="468"/>
      <c r="BJ180" s="243" t="s">
        <v>54</v>
      </c>
      <c r="BK180" s="244"/>
      <c r="BL180" s="244"/>
      <c r="BM180" s="245"/>
      <c r="BN180" s="243" t="s">
        <v>55</v>
      </c>
      <c r="BO180" s="244"/>
      <c r="BP180" s="244"/>
      <c r="BQ180" s="245"/>
      <c r="BR180" s="461" t="s">
        <v>159</v>
      </c>
      <c r="BS180" s="462"/>
      <c r="BT180" s="462"/>
      <c r="BU180" s="465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501" t="s">
        <v>160</v>
      </c>
      <c r="CJ180" s="502"/>
      <c r="CK180" s="502"/>
      <c r="CL180" s="503"/>
      <c r="CM180" s="504" t="s">
        <v>161</v>
      </c>
      <c r="CN180" s="505"/>
      <c r="CO180" s="505"/>
      <c r="CP180" s="505"/>
      <c r="CQ180" s="506" t="s">
        <v>56</v>
      </c>
      <c r="CR180" s="507"/>
      <c r="CS180" s="507"/>
      <c r="CT180" s="508"/>
      <c r="CU180" s="500"/>
      <c r="CV180" s="500"/>
      <c r="CW180" s="500"/>
      <c r="CX180" s="500"/>
      <c r="CY180" s="500"/>
      <c r="CZ180" s="509"/>
      <c r="DA180" s="509"/>
      <c r="DB180" s="509"/>
      <c r="DC180" s="500"/>
      <c r="DG180" s="504" t="s">
        <v>162</v>
      </c>
      <c r="DH180" s="505"/>
      <c r="DI180" s="505"/>
      <c r="DJ180" s="510"/>
      <c r="DK180" s="504" t="s">
        <v>163</v>
      </c>
      <c r="DL180" s="505"/>
      <c r="DM180" s="505"/>
      <c r="DN180" s="510"/>
      <c r="DO180" s="500"/>
      <c r="DP180" s="500"/>
      <c r="DQ180" s="500"/>
    </row>
    <row r="181" spans="4:121" ht="21" customHeight="1" hidden="1">
      <c r="D181" s="223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5"/>
      <c r="R181" s="470"/>
      <c r="S181" s="467"/>
      <c r="T181" s="467"/>
      <c r="U181" s="467"/>
      <c r="V181" s="467"/>
      <c r="W181" s="467"/>
      <c r="X181" s="467"/>
      <c r="Y181" s="467"/>
      <c r="Z181" s="467"/>
      <c r="AA181" s="467"/>
      <c r="AB181" s="469"/>
      <c r="AC181" s="470"/>
      <c r="AD181" s="467"/>
      <c r="AE181" s="467"/>
      <c r="AF181" s="467"/>
      <c r="AG181" s="467"/>
      <c r="AH181" s="467"/>
      <c r="AI181" s="467"/>
      <c r="AJ181" s="467"/>
      <c r="AK181" s="467"/>
      <c r="AL181" s="467"/>
      <c r="AM181" s="469"/>
      <c r="AN181" s="470"/>
      <c r="AO181" s="467"/>
      <c r="AP181" s="467"/>
      <c r="AQ181" s="467"/>
      <c r="AR181" s="467"/>
      <c r="AS181" s="467"/>
      <c r="AT181" s="467"/>
      <c r="AU181" s="467"/>
      <c r="AV181" s="467"/>
      <c r="AW181" s="467"/>
      <c r="AX181" s="469"/>
      <c r="AY181" s="470"/>
      <c r="AZ181" s="467"/>
      <c r="BA181" s="467"/>
      <c r="BB181" s="467"/>
      <c r="BC181" s="467"/>
      <c r="BD181" s="467"/>
      <c r="BE181" s="467"/>
      <c r="BF181" s="467"/>
      <c r="BG181" s="467"/>
      <c r="BH181" s="467"/>
      <c r="BI181" s="469"/>
      <c r="BJ181" s="246"/>
      <c r="BK181" s="235"/>
      <c r="BL181" s="235"/>
      <c r="BM181" s="236"/>
      <c r="BN181" s="246"/>
      <c r="BO181" s="235"/>
      <c r="BP181" s="235"/>
      <c r="BQ181" s="236"/>
      <c r="BR181" s="463"/>
      <c r="BS181" s="464"/>
      <c r="BT181" s="464"/>
      <c r="BU181" s="466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511"/>
      <c r="CJ181" s="512"/>
      <c r="CK181" s="512"/>
      <c r="CL181" s="513"/>
      <c r="CM181" s="514"/>
      <c r="CN181" s="515"/>
      <c r="CO181" s="515"/>
      <c r="CP181" s="515"/>
      <c r="CQ181" s="516"/>
      <c r="CR181" s="517"/>
      <c r="CS181" s="517"/>
      <c r="CT181" s="518"/>
      <c r="CU181" s="500"/>
      <c r="CV181" s="500"/>
      <c r="CW181" s="500"/>
      <c r="CX181" s="500"/>
      <c r="CY181" s="500"/>
      <c r="CZ181" s="509"/>
      <c r="DA181" s="509"/>
      <c r="DB181" s="509"/>
      <c r="DC181" s="500"/>
      <c r="DG181" s="514"/>
      <c r="DH181" s="515"/>
      <c r="DI181" s="515"/>
      <c r="DJ181" s="519"/>
      <c r="DK181" s="514"/>
      <c r="DL181" s="515"/>
      <c r="DM181" s="515"/>
      <c r="DN181" s="519"/>
      <c r="DO181" s="500"/>
      <c r="DP181" s="500"/>
      <c r="DQ181" s="500"/>
    </row>
    <row r="182" spans="1:118" ht="12" customHeight="1" hidden="1">
      <c r="A182" s="439" t="e">
        <f>'[1]組合せ'!#REF!</f>
        <v>#REF!</v>
      </c>
      <c r="B182" s="206"/>
      <c r="C182" s="206"/>
      <c r="D182" s="354" t="e">
        <f>VLOOKUP(A182,'[1]参加者名簿'!$Q$86:$R$145,2)</f>
        <v>#REF!</v>
      </c>
      <c r="E182" s="355"/>
      <c r="F182" s="355"/>
      <c r="G182" s="355"/>
      <c r="H182" s="355"/>
      <c r="I182" s="358" t="e">
        <f>VLOOKUP($A182,'[1]参加者名簿'!$Q$86:$T$145,4)</f>
        <v>#REF!</v>
      </c>
      <c r="J182" s="359"/>
      <c r="K182" s="359"/>
      <c r="L182" s="359"/>
      <c r="M182" s="359"/>
      <c r="N182" s="359"/>
      <c r="O182" s="359"/>
      <c r="P182" s="359"/>
      <c r="Q182" s="360"/>
      <c r="R182" s="165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458"/>
      <c r="AD182" s="451"/>
      <c r="AE182" s="451"/>
      <c r="AF182" s="457" t="str">
        <f>IF(AD184="","",IF(AD184&gt;AL184,"○","●"))</f>
        <v>○</v>
      </c>
      <c r="AG182" s="457"/>
      <c r="AH182" s="457"/>
      <c r="AI182" s="457"/>
      <c r="AJ182" s="457"/>
      <c r="AK182" s="451"/>
      <c r="AL182" s="451"/>
      <c r="AM182" s="452"/>
      <c r="AN182" s="458"/>
      <c r="AO182" s="451"/>
      <c r="AP182" s="451"/>
      <c r="AQ182" s="457" t="str">
        <f>IF(AO184="","",IF(AO184&gt;AW184,"○","●"))</f>
        <v>○</v>
      </c>
      <c r="AR182" s="457"/>
      <c r="AS182" s="457"/>
      <c r="AT182" s="457"/>
      <c r="AU182" s="457"/>
      <c r="AV182" s="451"/>
      <c r="AW182" s="451"/>
      <c r="AX182" s="452"/>
      <c r="AY182" s="458"/>
      <c r="AZ182" s="451"/>
      <c r="BA182" s="451"/>
      <c r="BB182" s="457" t="str">
        <f>IF(AZ184="","",IF(AZ184&gt;BH184,"○","●"))</f>
        <v>○</v>
      </c>
      <c r="BC182" s="457"/>
      <c r="BD182" s="457"/>
      <c r="BE182" s="457"/>
      <c r="BF182" s="457"/>
      <c r="BG182" s="451"/>
      <c r="BH182" s="451"/>
      <c r="BI182" s="452"/>
      <c r="BJ182" s="184"/>
      <c r="BK182" s="152"/>
      <c r="BL182" s="152"/>
      <c r="BM182" s="152"/>
      <c r="BN182" s="188"/>
      <c r="BO182" s="152"/>
      <c r="BP182" s="152"/>
      <c r="BQ182" s="152"/>
      <c r="BR182" s="188"/>
      <c r="BS182" s="189"/>
      <c r="BT182" s="152"/>
      <c r="BU182" s="181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520"/>
      <c r="CJ182" s="500"/>
      <c r="CK182" s="500"/>
      <c r="CL182" s="521"/>
      <c r="CM182" s="520"/>
      <c r="CN182" s="500"/>
      <c r="CO182" s="500"/>
      <c r="CP182" s="500"/>
      <c r="CQ182" s="522"/>
      <c r="CR182" s="500"/>
      <c r="CS182" s="500"/>
      <c r="CT182" s="523"/>
      <c r="CU182" s="500"/>
      <c r="CV182" s="500"/>
      <c r="CW182" s="500"/>
      <c r="CX182" s="500"/>
      <c r="CY182" s="500"/>
      <c r="CZ182" s="509"/>
      <c r="DA182" s="509"/>
      <c r="DB182" s="509"/>
      <c r="DC182" s="500"/>
      <c r="DG182" s="520"/>
      <c r="DH182" s="500"/>
      <c r="DI182" s="500"/>
      <c r="DJ182" s="521"/>
      <c r="DK182" s="520"/>
      <c r="DL182" s="500"/>
      <c r="DM182" s="500"/>
      <c r="DN182" s="521"/>
    </row>
    <row r="183" spans="1:118" ht="12" customHeight="1" hidden="1">
      <c r="A183" s="439"/>
      <c r="B183" s="455"/>
      <c r="C183" s="456"/>
      <c r="D183" s="356"/>
      <c r="E183" s="357"/>
      <c r="F183" s="357"/>
      <c r="G183" s="357"/>
      <c r="H183" s="357"/>
      <c r="I183" s="361"/>
      <c r="J183" s="361"/>
      <c r="K183" s="361"/>
      <c r="L183" s="361"/>
      <c r="M183" s="361"/>
      <c r="N183" s="361"/>
      <c r="O183" s="361"/>
      <c r="P183" s="361"/>
      <c r="Q183" s="362"/>
      <c r="R183" s="168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459"/>
      <c r="AD183" s="453"/>
      <c r="AE183" s="453"/>
      <c r="AF183" s="430"/>
      <c r="AG183" s="430"/>
      <c r="AH183" s="430"/>
      <c r="AI183" s="430"/>
      <c r="AJ183" s="430"/>
      <c r="AK183" s="453"/>
      <c r="AL183" s="453"/>
      <c r="AM183" s="454"/>
      <c r="AN183" s="459"/>
      <c r="AO183" s="453"/>
      <c r="AP183" s="453"/>
      <c r="AQ183" s="430"/>
      <c r="AR183" s="430"/>
      <c r="AS183" s="430"/>
      <c r="AT183" s="430"/>
      <c r="AU183" s="430"/>
      <c r="AV183" s="453"/>
      <c r="AW183" s="453"/>
      <c r="AX183" s="454"/>
      <c r="AY183" s="459"/>
      <c r="AZ183" s="453"/>
      <c r="BA183" s="453"/>
      <c r="BB183" s="430"/>
      <c r="BC183" s="430"/>
      <c r="BD183" s="430"/>
      <c r="BE183" s="430"/>
      <c r="BF183" s="430"/>
      <c r="BG183" s="453"/>
      <c r="BH183" s="453"/>
      <c r="BI183" s="454"/>
      <c r="BJ183" s="184"/>
      <c r="BK183" s="449">
        <f>COUNTIF($R182:$BI183,"○")</f>
        <v>3</v>
      </c>
      <c r="BL183" s="449"/>
      <c r="BM183" s="194"/>
      <c r="BN183" s="184"/>
      <c r="BO183" s="449">
        <f>COUNTIF($R182:$BI183,"●")</f>
        <v>0</v>
      </c>
      <c r="BP183" s="449"/>
      <c r="BQ183" s="194"/>
      <c r="BR183" s="193"/>
      <c r="BS183" s="449">
        <f>RANK(BK183,BJ182:BN201,0)</f>
        <v>1</v>
      </c>
      <c r="BT183" s="449"/>
      <c r="BU183" s="158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520"/>
      <c r="CJ183" s="524">
        <f>RANK(DH183,DG182:DJ201,0)</f>
        <v>1</v>
      </c>
      <c r="CK183" s="524"/>
      <c r="CL183" s="521"/>
      <c r="CM183" s="520"/>
      <c r="CN183" s="524">
        <f>RANK(DK183,DK182:DN201,0)</f>
        <v>1</v>
      </c>
      <c r="CO183" s="524"/>
      <c r="CP183" s="500"/>
      <c r="CQ183" s="522"/>
      <c r="CR183" s="525">
        <v>1</v>
      </c>
      <c r="CS183" s="525"/>
      <c r="CT183" s="523"/>
      <c r="CU183" s="500"/>
      <c r="CV183" s="500"/>
      <c r="CW183" s="500"/>
      <c r="CX183" s="500"/>
      <c r="CY183" s="500"/>
      <c r="CZ183" s="509"/>
      <c r="DA183" s="509"/>
      <c r="DB183" s="509"/>
      <c r="DC183" s="500"/>
      <c r="DG183" s="520"/>
      <c r="DH183" s="526">
        <f>S184+AD184+AO184+AZ184-AA184-AL184-AW184-BH184</f>
        <v>6</v>
      </c>
      <c r="DI183" s="526"/>
      <c r="DJ183" s="521"/>
      <c r="DK183" s="527">
        <f>SUM(U184:V186)+SUM(AF184:AG186)+SUM(AQ184:AR186)+SUM(BB184:BC186)-SUM(X184:Y186)-SUM(AI184:AJ186)-SUM(AT184:AU186)-SUM(BE184:BF186)</f>
        <v>87</v>
      </c>
      <c r="DL183" s="364"/>
      <c r="DM183" s="364"/>
      <c r="DN183" s="528"/>
    </row>
    <row r="184" spans="1:127" ht="12" customHeight="1" hidden="1">
      <c r="A184" s="439"/>
      <c r="B184" s="455"/>
      <c r="C184" s="456"/>
      <c r="D184" s="169"/>
      <c r="E184" s="163"/>
      <c r="F184" s="163"/>
      <c r="G184" s="163"/>
      <c r="H184" s="163"/>
      <c r="I184" s="207"/>
      <c r="J184" s="208"/>
      <c r="K184" s="208"/>
      <c r="L184" s="208"/>
      <c r="M184" s="208"/>
      <c r="N184" s="208"/>
      <c r="O184" s="208"/>
      <c r="P184" s="208"/>
      <c r="Q184" s="209"/>
      <c r="R184" s="168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8"/>
      <c r="AD184" s="436">
        <f>IF(AF184="","",SUM(DR184:DR186))</f>
        <v>2</v>
      </c>
      <c r="AE184" s="449" t="str">
        <f>IF(AF184="","","(")</f>
        <v>(</v>
      </c>
      <c r="AF184" s="460">
        <v>21</v>
      </c>
      <c r="AG184" s="460"/>
      <c r="AH184" s="164" t="str">
        <f>IF(AF184="","","-")</f>
        <v>-</v>
      </c>
      <c r="AI184" s="460">
        <v>3</v>
      </c>
      <c r="AJ184" s="460"/>
      <c r="AK184" s="449" t="str">
        <f>IF(AF184="","",")")</f>
        <v>)</v>
      </c>
      <c r="AL184" s="436">
        <f>IF(AF184="","",SUM(DS184:DS186))</f>
        <v>0</v>
      </c>
      <c r="AM184" s="158"/>
      <c r="AN184" s="168"/>
      <c r="AO184" s="436">
        <f>IF(AQ184="","",SUM(DT184:DT186))</f>
        <v>2</v>
      </c>
      <c r="AP184" s="449" t="str">
        <f>IF(AQ184="","","(")</f>
        <v>(</v>
      </c>
      <c r="AQ184" s="460">
        <v>21</v>
      </c>
      <c r="AR184" s="460"/>
      <c r="AS184" s="164" t="str">
        <f>IF(AQ184="","","-")</f>
        <v>-</v>
      </c>
      <c r="AT184" s="460">
        <v>5</v>
      </c>
      <c r="AU184" s="460"/>
      <c r="AV184" s="449" t="str">
        <f>IF(AQ184="","",")")</f>
        <v>)</v>
      </c>
      <c r="AW184" s="436">
        <f>IF(AQ184="","",SUM(DU184:DU186))</f>
        <v>0</v>
      </c>
      <c r="AX184" s="158"/>
      <c r="AY184" s="168"/>
      <c r="AZ184" s="436">
        <f>IF(BB184="","",SUM(DV184:DV186))</f>
        <v>2</v>
      </c>
      <c r="BA184" s="449" t="str">
        <f>IF(BB184="","","(")</f>
        <v>(</v>
      </c>
      <c r="BB184" s="460">
        <v>21</v>
      </c>
      <c r="BC184" s="460"/>
      <c r="BD184" s="164" t="str">
        <f>IF(BB184="","","-")</f>
        <v>-</v>
      </c>
      <c r="BE184" s="460">
        <v>9</v>
      </c>
      <c r="BF184" s="460"/>
      <c r="BG184" s="449" t="str">
        <f>IF(BB184="","",")")</f>
        <v>)</v>
      </c>
      <c r="BH184" s="436">
        <f>IF(BB184="","",SUM(DW184:DW186))</f>
        <v>0</v>
      </c>
      <c r="BI184" s="158"/>
      <c r="BJ184" s="184"/>
      <c r="BK184" s="449"/>
      <c r="BL184" s="449"/>
      <c r="BM184" s="194"/>
      <c r="BN184" s="184"/>
      <c r="BO184" s="449"/>
      <c r="BP184" s="449"/>
      <c r="BQ184" s="194"/>
      <c r="BR184" s="193"/>
      <c r="BS184" s="449"/>
      <c r="BT184" s="449"/>
      <c r="BU184" s="202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520"/>
      <c r="CJ184" s="524"/>
      <c r="CK184" s="524"/>
      <c r="CL184" s="521"/>
      <c r="CM184" s="520"/>
      <c r="CN184" s="524"/>
      <c r="CO184" s="524"/>
      <c r="CP184" s="500"/>
      <c r="CQ184" s="522"/>
      <c r="CR184" s="525"/>
      <c r="CS184" s="525"/>
      <c r="CT184" s="523"/>
      <c r="CU184" s="500"/>
      <c r="CV184" s="500"/>
      <c r="CW184" s="500"/>
      <c r="CX184" s="500"/>
      <c r="CY184" s="500"/>
      <c r="CZ184" s="509"/>
      <c r="DA184" s="509"/>
      <c r="DB184" s="509"/>
      <c r="DC184" s="500"/>
      <c r="DG184" s="520"/>
      <c r="DH184" s="526"/>
      <c r="DI184" s="526"/>
      <c r="DJ184" s="521"/>
      <c r="DK184" s="529"/>
      <c r="DL184" s="364"/>
      <c r="DM184" s="364"/>
      <c r="DN184" s="528"/>
      <c r="DR184" s="138">
        <f>IF(AF184="","",IF(AF184&gt;AI184,1,0))</f>
        <v>1</v>
      </c>
      <c r="DS184" s="138">
        <f>IF(AI184="","",IF(AI184&gt;AF184,1,0))</f>
        <v>0</v>
      </c>
      <c r="DT184" s="138">
        <f>IF(AQ184="","",IF(AQ184&gt;AT184,1,0))</f>
        <v>1</v>
      </c>
      <c r="DU184" s="138">
        <f>IF(AT184="","",IF(AT184&gt;AQ184,1,0))</f>
        <v>0</v>
      </c>
      <c r="DV184" s="138">
        <f>IF(BB184="","",IF(BB184&gt;BE184,1,0))</f>
        <v>1</v>
      </c>
      <c r="DW184" s="138">
        <f>IF(BB184="","",IF(BE184&gt;BB184,1,0))</f>
        <v>0</v>
      </c>
    </row>
    <row r="185" spans="1:127" ht="12" customHeight="1" hidden="1">
      <c r="A185" s="439" t="e">
        <f>'[1]組合せ'!#REF!</f>
        <v>#REF!</v>
      </c>
      <c r="B185" s="455"/>
      <c r="C185" s="456"/>
      <c r="D185" s="311" t="e">
        <f>VLOOKUP(A185,'[1]参加者名簿'!$Q$86:$R$145,2)</f>
        <v>#REF!</v>
      </c>
      <c r="E185" s="440"/>
      <c r="F185" s="440"/>
      <c r="G185" s="440"/>
      <c r="H185" s="440"/>
      <c r="I185" s="253" t="e">
        <f>VLOOKUP($A185,'[1]参加者名簿'!$Q$86:$T$145,4)</f>
        <v>#REF!</v>
      </c>
      <c r="J185" s="443"/>
      <c r="K185" s="443"/>
      <c r="L185" s="443"/>
      <c r="M185" s="443"/>
      <c r="N185" s="443"/>
      <c r="O185" s="443"/>
      <c r="P185" s="443"/>
      <c r="Q185" s="444"/>
      <c r="R185" s="168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8"/>
      <c r="AD185" s="310"/>
      <c r="AE185" s="449"/>
      <c r="AF185" s="460"/>
      <c r="AG185" s="460"/>
      <c r="AH185" s="164">
        <f>IF(AF185="","","-")</f>
      </c>
      <c r="AI185" s="460"/>
      <c r="AJ185" s="460"/>
      <c r="AK185" s="449"/>
      <c r="AL185" s="310"/>
      <c r="AM185" s="180"/>
      <c r="AN185" s="184"/>
      <c r="AO185" s="310"/>
      <c r="AP185" s="449"/>
      <c r="AQ185" s="460"/>
      <c r="AR185" s="460"/>
      <c r="AS185" s="164">
        <f>IF(AQ185="","","-")</f>
      </c>
      <c r="AT185" s="460"/>
      <c r="AU185" s="460"/>
      <c r="AV185" s="449"/>
      <c r="AW185" s="310"/>
      <c r="AX185" s="180"/>
      <c r="AY185" s="184"/>
      <c r="AZ185" s="310"/>
      <c r="BA185" s="449"/>
      <c r="BB185" s="460"/>
      <c r="BC185" s="460"/>
      <c r="BD185" s="164">
        <f>IF(BB185="","","-")</f>
      </c>
      <c r="BE185" s="460"/>
      <c r="BF185" s="460"/>
      <c r="BG185" s="449"/>
      <c r="BH185" s="310"/>
      <c r="BI185" s="180"/>
      <c r="BJ185" s="184"/>
      <c r="BK185" s="449"/>
      <c r="BL185" s="449"/>
      <c r="BM185" s="194"/>
      <c r="BN185" s="184"/>
      <c r="BO185" s="449"/>
      <c r="BP185" s="449"/>
      <c r="BQ185" s="194"/>
      <c r="BR185" s="193"/>
      <c r="BS185" s="449"/>
      <c r="BT185" s="449"/>
      <c r="BU185" s="202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520"/>
      <c r="CJ185" s="524"/>
      <c r="CK185" s="524"/>
      <c r="CL185" s="521"/>
      <c r="CM185" s="520"/>
      <c r="CN185" s="524"/>
      <c r="CO185" s="524"/>
      <c r="CP185" s="500"/>
      <c r="CQ185" s="522"/>
      <c r="CR185" s="525"/>
      <c r="CS185" s="525"/>
      <c r="CT185" s="523"/>
      <c r="CU185" s="500"/>
      <c r="CV185" s="500"/>
      <c r="CW185" s="500"/>
      <c r="CX185" s="500"/>
      <c r="CY185" s="500"/>
      <c r="CZ185" s="509"/>
      <c r="DA185" s="509"/>
      <c r="DB185" s="509"/>
      <c r="DC185" s="500"/>
      <c r="DG185" s="520"/>
      <c r="DH185" s="526"/>
      <c r="DI185" s="526"/>
      <c r="DJ185" s="521"/>
      <c r="DK185" s="529"/>
      <c r="DL185" s="364"/>
      <c r="DM185" s="364"/>
      <c r="DN185" s="528"/>
      <c r="DR185" s="138">
        <f>IF(AF185="","",IF(AF185&gt;AI185,1,0))</f>
      </c>
      <c r="DS185" s="138">
        <f>IF(AI185="","",IF(AI185&gt;AF185,1,0))</f>
      </c>
      <c r="DT185" s="138">
        <f>IF(AQ185="","",IF(AQ185&gt;AT185,1,0))</f>
      </c>
      <c r="DU185" s="138">
        <f>IF(AT185="","",IF(AT185&gt;AQ185,1,0))</f>
      </c>
      <c r="DV185" s="138">
        <f>IF(BB185="","",IF(BB185&gt;BE185,1,0))</f>
      </c>
      <c r="DW185" s="138">
        <f>IF(BB185="","",IF(BE185&gt;BB185,1,0))</f>
      </c>
    </row>
    <row r="186" spans="1:127" ht="12" customHeight="1" hidden="1">
      <c r="A186" s="439"/>
      <c r="B186" s="206"/>
      <c r="C186" s="206"/>
      <c r="D186" s="441"/>
      <c r="E186" s="442"/>
      <c r="F186" s="442"/>
      <c r="G186" s="442"/>
      <c r="H186" s="442"/>
      <c r="I186" s="445"/>
      <c r="J186" s="445"/>
      <c r="K186" s="445"/>
      <c r="L186" s="445"/>
      <c r="M186" s="445"/>
      <c r="N186" s="445"/>
      <c r="O186" s="445"/>
      <c r="P186" s="445"/>
      <c r="Q186" s="446"/>
      <c r="R186" s="173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3"/>
      <c r="AD186" s="235"/>
      <c r="AE186" s="450"/>
      <c r="AF186" s="460">
        <v>21</v>
      </c>
      <c r="AG186" s="460"/>
      <c r="AH186" s="164" t="str">
        <f>IF(AF186="","","-")</f>
        <v>-</v>
      </c>
      <c r="AI186" s="460">
        <v>8</v>
      </c>
      <c r="AJ186" s="460"/>
      <c r="AK186" s="450"/>
      <c r="AL186" s="235"/>
      <c r="AM186" s="179"/>
      <c r="AN186" s="182"/>
      <c r="AO186" s="235"/>
      <c r="AP186" s="450"/>
      <c r="AQ186" s="460">
        <v>21</v>
      </c>
      <c r="AR186" s="460"/>
      <c r="AS186" s="164" t="str">
        <f>IF(AQ186="","","-")</f>
        <v>-</v>
      </c>
      <c r="AT186" s="460">
        <v>6</v>
      </c>
      <c r="AU186" s="460"/>
      <c r="AV186" s="450"/>
      <c r="AW186" s="235"/>
      <c r="AX186" s="179"/>
      <c r="AY186" s="182"/>
      <c r="AZ186" s="235"/>
      <c r="BA186" s="450"/>
      <c r="BB186" s="460">
        <v>21</v>
      </c>
      <c r="BC186" s="460"/>
      <c r="BD186" s="164" t="str">
        <f>IF(BB186="","","-")</f>
        <v>-</v>
      </c>
      <c r="BE186" s="460">
        <v>8</v>
      </c>
      <c r="BF186" s="460"/>
      <c r="BG186" s="450"/>
      <c r="BH186" s="235"/>
      <c r="BI186" s="179"/>
      <c r="BJ186" s="182"/>
      <c r="BK186" s="197"/>
      <c r="BL186" s="197"/>
      <c r="BM186" s="197"/>
      <c r="BN186" s="182"/>
      <c r="BO186" s="197"/>
      <c r="BP186" s="197"/>
      <c r="BQ186" s="197"/>
      <c r="BR186" s="182"/>
      <c r="BS186" s="197"/>
      <c r="BT186" s="197"/>
      <c r="BU186" s="183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530"/>
      <c r="CJ186" s="531"/>
      <c r="CK186" s="531"/>
      <c r="CL186" s="532"/>
      <c r="CM186" s="530"/>
      <c r="CN186" s="531"/>
      <c r="CO186" s="531"/>
      <c r="CP186" s="531"/>
      <c r="CQ186" s="533"/>
      <c r="CR186" s="531"/>
      <c r="CS186" s="531"/>
      <c r="CT186" s="534"/>
      <c r="CU186" s="500"/>
      <c r="CV186" s="500"/>
      <c r="CW186" s="500"/>
      <c r="CX186" s="500"/>
      <c r="CY186" s="500"/>
      <c r="CZ186" s="500"/>
      <c r="DA186" s="500"/>
      <c r="DB186" s="500"/>
      <c r="DC186" s="500"/>
      <c r="DG186" s="530"/>
      <c r="DH186" s="535"/>
      <c r="DI186" s="535"/>
      <c r="DJ186" s="532"/>
      <c r="DK186" s="530"/>
      <c r="DL186" s="535"/>
      <c r="DM186" s="535"/>
      <c r="DN186" s="532"/>
      <c r="DR186" s="138">
        <f>IF(AF186="","",IF(AF186&gt;AI186,1,0))</f>
        <v>1</v>
      </c>
      <c r="DS186" s="138">
        <f>IF(AI186="","",IF(AI186&gt;AF186,1,0))</f>
        <v>0</v>
      </c>
      <c r="DT186" s="138">
        <f>IF(AQ186="","",IF(AQ186&gt;AT186,1,0))</f>
        <v>1</v>
      </c>
      <c r="DU186" s="138">
        <f>IF(AT186="","",IF(AT186&gt;AQ186,1,0))</f>
        <v>0</v>
      </c>
      <c r="DV186" s="138">
        <f>IF(BB186="","",IF(BB186&gt;BE186,1,0))</f>
        <v>1</v>
      </c>
      <c r="DW186" s="138">
        <f>IF(BB186="","",IF(BE186&gt;BB186,1,0))</f>
        <v>0</v>
      </c>
    </row>
    <row r="187" spans="1:118" ht="12" customHeight="1" hidden="1">
      <c r="A187" s="439" t="e">
        <f>'[1]組合せ'!#REF!</f>
        <v>#REF!</v>
      </c>
      <c r="B187" s="206"/>
      <c r="C187" s="206"/>
      <c r="D187" s="354" t="e">
        <f>VLOOKUP(A187,'[1]参加者名簿'!$Q$86:$R$145,2)</f>
        <v>#REF!</v>
      </c>
      <c r="E187" s="355"/>
      <c r="F187" s="355"/>
      <c r="G187" s="355"/>
      <c r="H187" s="355"/>
      <c r="I187" s="358" t="e">
        <f>VLOOKUP($A187,'[1]参加者名簿'!$Q$86:$T$145,4)</f>
        <v>#REF!</v>
      </c>
      <c r="J187" s="359"/>
      <c r="K187" s="359"/>
      <c r="L187" s="359"/>
      <c r="M187" s="359"/>
      <c r="N187" s="359"/>
      <c r="O187" s="359"/>
      <c r="P187" s="359"/>
      <c r="Q187" s="360"/>
      <c r="R187" s="458">
        <f>IF(AC182="","",AC182)</f>
      </c>
      <c r="S187" s="451"/>
      <c r="T187" s="451"/>
      <c r="U187" s="457" t="str">
        <f>IF(AF182="○","●",IF(AF182="●","○",""))</f>
        <v>●</v>
      </c>
      <c r="V187" s="457"/>
      <c r="W187" s="457"/>
      <c r="X187" s="457"/>
      <c r="Y187" s="457"/>
      <c r="Z187" s="451">
        <f>IF(AK182="","",AK182)</f>
      </c>
      <c r="AA187" s="451"/>
      <c r="AB187" s="452"/>
      <c r="AC187" s="165"/>
      <c r="AD187" s="166"/>
      <c r="AE187" s="166"/>
      <c r="AF187" s="166"/>
      <c r="AG187" s="166"/>
      <c r="AH187" s="166"/>
      <c r="AI187" s="166"/>
      <c r="AJ187" s="166"/>
      <c r="AK187" s="166"/>
      <c r="AL187" s="189"/>
      <c r="AM187" s="198"/>
      <c r="AN187" s="458"/>
      <c r="AO187" s="451"/>
      <c r="AP187" s="451"/>
      <c r="AQ187" s="457" t="str">
        <f>IF(AO189="","",IF(AO189&gt;AW189,"○","●"))</f>
        <v>●</v>
      </c>
      <c r="AR187" s="457"/>
      <c r="AS187" s="457"/>
      <c r="AT187" s="457"/>
      <c r="AU187" s="457"/>
      <c r="AV187" s="451"/>
      <c r="AW187" s="451"/>
      <c r="AX187" s="452"/>
      <c r="AY187" s="458"/>
      <c r="AZ187" s="451"/>
      <c r="BA187" s="451"/>
      <c r="BB187" s="457" t="str">
        <f>IF(AZ189="","",IF(AZ189&gt;BH189,"○","●"))</f>
        <v>●</v>
      </c>
      <c r="BC187" s="457"/>
      <c r="BD187" s="457"/>
      <c r="BE187" s="457"/>
      <c r="BF187" s="457"/>
      <c r="BG187" s="451"/>
      <c r="BH187" s="451"/>
      <c r="BI187" s="452"/>
      <c r="BJ187" s="184"/>
      <c r="BK187" s="152"/>
      <c r="BL187" s="152"/>
      <c r="BM187" s="152"/>
      <c r="BN187" s="184"/>
      <c r="BO187" s="152"/>
      <c r="BP187" s="152"/>
      <c r="BQ187" s="152"/>
      <c r="BR187" s="184"/>
      <c r="BS187" s="152"/>
      <c r="BT187" s="152"/>
      <c r="BU187" s="181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520"/>
      <c r="CJ187" s="500"/>
      <c r="CK187" s="500"/>
      <c r="CL187" s="521"/>
      <c r="CM187" s="520"/>
      <c r="CN187" s="500"/>
      <c r="CO187" s="500"/>
      <c r="CP187" s="500"/>
      <c r="CQ187" s="522"/>
      <c r="CR187" s="500"/>
      <c r="CS187" s="500"/>
      <c r="CT187" s="523"/>
      <c r="CU187" s="500"/>
      <c r="CV187" s="500"/>
      <c r="CW187" s="500"/>
      <c r="CX187" s="500"/>
      <c r="CY187" s="500"/>
      <c r="CZ187" s="500"/>
      <c r="DA187" s="500"/>
      <c r="DB187" s="500"/>
      <c r="DC187" s="500"/>
      <c r="DG187" s="520"/>
      <c r="DH187" s="536"/>
      <c r="DI187" s="536"/>
      <c r="DJ187" s="521"/>
      <c r="DK187" s="520"/>
      <c r="DL187" s="536"/>
      <c r="DM187" s="536"/>
      <c r="DN187" s="521"/>
    </row>
    <row r="188" spans="1:118" ht="12" customHeight="1" hidden="1">
      <c r="A188" s="439"/>
      <c r="B188" s="455"/>
      <c r="C188" s="456"/>
      <c r="D188" s="356"/>
      <c r="E188" s="357"/>
      <c r="F188" s="357"/>
      <c r="G188" s="357"/>
      <c r="H188" s="357"/>
      <c r="I188" s="361"/>
      <c r="J188" s="361"/>
      <c r="K188" s="361"/>
      <c r="L188" s="361"/>
      <c r="M188" s="361"/>
      <c r="N188" s="361"/>
      <c r="O188" s="361"/>
      <c r="P188" s="361"/>
      <c r="Q188" s="362"/>
      <c r="R188" s="459"/>
      <c r="S188" s="453"/>
      <c r="T188" s="453"/>
      <c r="U188" s="430"/>
      <c r="V188" s="430"/>
      <c r="W188" s="430"/>
      <c r="X188" s="430"/>
      <c r="Y188" s="430"/>
      <c r="Z188" s="453"/>
      <c r="AA188" s="453"/>
      <c r="AB188" s="454"/>
      <c r="AC188" s="168"/>
      <c r="AD188" s="164"/>
      <c r="AE188" s="164"/>
      <c r="AF188" s="164"/>
      <c r="AG188" s="164"/>
      <c r="AH188" s="164"/>
      <c r="AI188" s="164"/>
      <c r="AJ188" s="164"/>
      <c r="AK188" s="164"/>
      <c r="AL188" s="152"/>
      <c r="AM188" s="181"/>
      <c r="AN188" s="459"/>
      <c r="AO188" s="453"/>
      <c r="AP188" s="453"/>
      <c r="AQ188" s="430"/>
      <c r="AR188" s="430"/>
      <c r="AS188" s="430"/>
      <c r="AT188" s="430"/>
      <c r="AU188" s="430"/>
      <c r="AV188" s="453"/>
      <c r="AW188" s="453"/>
      <c r="AX188" s="454"/>
      <c r="AY188" s="459"/>
      <c r="AZ188" s="453"/>
      <c r="BA188" s="453"/>
      <c r="BB188" s="430"/>
      <c r="BC188" s="430"/>
      <c r="BD188" s="430"/>
      <c r="BE188" s="430"/>
      <c r="BF188" s="430"/>
      <c r="BG188" s="453"/>
      <c r="BH188" s="453"/>
      <c r="BI188" s="454"/>
      <c r="BJ188" s="184"/>
      <c r="BK188" s="449">
        <f>COUNTIF($R187:$BI188,"○")</f>
        <v>0</v>
      </c>
      <c r="BL188" s="449"/>
      <c r="BM188" s="194"/>
      <c r="BN188" s="184"/>
      <c r="BO188" s="449">
        <f>COUNTIF($R187:$BI188,"●")</f>
        <v>3</v>
      </c>
      <c r="BP188" s="449"/>
      <c r="BQ188" s="194"/>
      <c r="BR188" s="193"/>
      <c r="BS188" s="449">
        <f>RANK(BK188,BJ182:BN201,0)</f>
        <v>4</v>
      </c>
      <c r="BT188" s="449"/>
      <c r="BU188" s="158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520"/>
      <c r="CJ188" s="524">
        <f>RANK(DH188,DG182:DJ201,0)</f>
        <v>4</v>
      </c>
      <c r="CK188" s="524"/>
      <c r="CL188" s="521"/>
      <c r="CM188" s="520"/>
      <c r="CN188" s="524">
        <f>RANK(DK188,DK182:DN201,0)</f>
        <v>4</v>
      </c>
      <c r="CO188" s="524"/>
      <c r="CP188" s="500"/>
      <c r="CQ188" s="522"/>
      <c r="CR188" s="525">
        <v>4</v>
      </c>
      <c r="CS188" s="525"/>
      <c r="CT188" s="523"/>
      <c r="CU188" s="500"/>
      <c r="CV188" s="500"/>
      <c r="CW188" s="500"/>
      <c r="CX188" s="500"/>
      <c r="CY188" s="500"/>
      <c r="CZ188" s="500"/>
      <c r="DA188" s="500"/>
      <c r="DB188" s="500"/>
      <c r="DC188" s="500"/>
      <c r="DG188" s="520"/>
      <c r="DH188" s="526">
        <f>S189+AD189+AO189+AZ189-AA189-AL189-AW189-BH189</f>
        <v>-6</v>
      </c>
      <c r="DI188" s="526"/>
      <c r="DJ188" s="521"/>
      <c r="DK188" s="527">
        <f>SUM(U189:V191)+SUM(AF189:AG191)+SUM(AQ189:AR191)+SUM(BB189:BC191)-SUM(X189:Y191)-SUM(AI189:AJ191)-SUM(AT189:AU191)-SUM(BE189:BF191)</f>
        <v>-56</v>
      </c>
      <c r="DL188" s="364"/>
      <c r="DM188" s="364"/>
      <c r="DN188" s="528"/>
    </row>
    <row r="189" spans="1:127" ht="12" customHeight="1" hidden="1">
      <c r="A189" s="439"/>
      <c r="B189" s="455"/>
      <c r="C189" s="456"/>
      <c r="D189" s="169"/>
      <c r="E189" s="163"/>
      <c r="F189" s="163"/>
      <c r="G189" s="163"/>
      <c r="H189" s="163"/>
      <c r="I189" s="207"/>
      <c r="J189" s="208"/>
      <c r="K189" s="208"/>
      <c r="L189" s="208"/>
      <c r="M189" s="208"/>
      <c r="N189" s="208"/>
      <c r="O189" s="208"/>
      <c r="P189" s="208"/>
      <c r="Q189" s="209"/>
      <c r="R189" s="168"/>
      <c r="S189" s="436">
        <f>IF(AL184="","",AL184)</f>
        <v>0</v>
      </c>
      <c r="T189" s="449" t="str">
        <f>IF(U189="","","(")</f>
        <v>(</v>
      </c>
      <c r="U189" s="436">
        <f>IF(AI184="","",AI184)</f>
        <v>3</v>
      </c>
      <c r="V189" s="436"/>
      <c r="W189" s="164" t="str">
        <f>IF(U189="","","-")</f>
        <v>-</v>
      </c>
      <c r="X189" s="436">
        <f>IF(AF184="","",AF184)</f>
        <v>21</v>
      </c>
      <c r="Y189" s="436"/>
      <c r="Z189" s="449" t="str">
        <f>IF(U189="","",")")</f>
        <v>)</v>
      </c>
      <c r="AA189" s="436">
        <f>IF(AD184="","",AD184)</f>
        <v>2</v>
      </c>
      <c r="AB189" s="164"/>
      <c r="AC189" s="168"/>
      <c r="AD189" s="164"/>
      <c r="AE189" s="164"/>
      <c r="AF189" s="164"/>
      <c r="AG189" s="164"/>
      <c r="AH189" s="164"/>
      <c r="AI189" s="164"/>
      <c r="AJ189" s="164"/>
      <c r="AK189" s="164"/>
      <c r="AL189" s="152"/>
      <c r="AM189" s="181"/>
      <c r="AN189" s="184"/>
      <c r="AO189" s="436">
        <f>IF(AQ189="","",SUM(DT189:DT191))</f>
        <v>0</v>
      </c>
      <c r="AP189" s="449" t="str">
        <f>IF(AQ189="","","(")</f>
        <v>(</v>
      </c>
      <c r="AQ189" s="460">
        <v>12</v>
      </c>
      <c r="AR189" s="460"/>
      <c r="AS189" s="164" t="str">
        <f>IF(AQ189="","","-")</f>
        <v>-</v>
      </c>
      <c r="AT189" s="460">
        <v>21</v>
      </c>
      <c r="AU189" s="460"/>
      <c r="AV189" s="449" t="str">
        <f>IF(AQ189="","",")")</f>
        <v>)</v>
      </c>
      <c r="AW189" s="436">
        <f>IF(AQ189="","",SUM(DU189:DU191))</f>
        <v>2</v>
      </c>
      <c r="AX189" s="181"/>
      <c r="AY189" s="168"/>
      <c r="AZ189" s="436">
        <f>IF(BB189="","",SUM(DV189:DV191))</f>
        <v>0</v>
      </c>
      <c r="BA189" s="449" t="str">
        <f>IF(BB189="","","(")</f>
        <v>(</v>
      </c>
      <c r="BB189" s="460">
        <v>18</v>
      </c>
      <c r="BC189" s="460"/>
      <c r="BD189" s="164" t="str">
        <f>IF(BB189="","","-")</f>
        <v>-</v>
      </c>
      <c r="BE189" s="460">
        <v>21</v>
      </c>
      <c r="BF189" s="460"/>
      <c r="BG189" s="449" t="str">
        <f>IF(BB189="","",")")</f>
        <v>)</v>
      </c>
      <c r="BH189" s="436">
        <f>IF(BB189="","",SUM(DW189:DW191))</f>
        <v>2</v>
      </c>
      <c r="BI189" s="158"/>
      <c r="BJ189" s="184"/>
      <c r="BK189" s="449"/>
      <c r="BL189" s="449"/>
      <c r="BM189" s="194"/>
      <c r="BN189" s="184"/>
      <c r="BO189" s="449"/>
      <c r="BP189" s="449"/>
      <c r="BQ189" s="194"/>
      <c r="BR189" s="193"/>
      <c r="BS189" s="449"/>
      <c r="BT189" s="449"/>
      <c r="BU189" s="202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520"/>
      <c r="CJ189" s="524"/>
      <c r="CK189" s="524"/>
      <c r="CL189" s="521"/>
      <c r="CM189" s="520"/>
      <c r="CN189" s="524"/>
      <c r="CO189" s="524"/>
      <c r="CP189" s="500"/>
      <c r="CQ189" s="522"/>
      <c r="CR189" s="525"/>
      <c r="CS189" s="525"/>
      <c r="CT189" s="523"/>
      <c r="CU189" s="500"/>
      <c r="CV189" s="500"/>
      <c r="CW189" s="500"/>
      <c r="CX189" s="500"/>
      <c r="CY189" s="500"/>
      <c r="CZ189" s="500"/>
      <c r="DA189" s="500"/>
      <c r="DB189" s="500"/>
      <c r="DC189" s="500"/>
      <c r="DG189" s="520"/>
      <c r="DH189" s="526"/>
      <c r="DI189" s="526"/>
      <c r="DJ189" s="521"/>
      <c r="DK189" s="529"/>
      <c r="DL189" s="364"/>
      <c r="DM189" s="364"/>
      <c r="DN189" s="528"/>
      <c r="DT189" s="138">
        <f>IF(AQ189="","",IF(AQ189&gt;AT189,1,0))</f>
        <v>0</v>
      </c>
      <c r="DU189" s="138">
        <f>IF(AT189="","",IF(AT189&gt;AQ189,1,0))</f>
        <v>1</v>
      </c>
      <c r="DV189" s="138">
        <f>IF(BB189="","",IF(BB189&gt;BE189,1,0))</f>
        <v>0</v>
      </c>
      <c r="DW189" s="138">
        <f>IF(BB189="","",IF(BE189&gt;BB189,1,0))</f>
        <v>1</v>
      </c>
    </row>
    <row r="190" spans="1:127" ht="12" customHeight="1" hidden="1">
      <c r="A190" s="439" t="e">
        <f>'[1]組合せ'!#REF!</f>
        <v>#REF!</v>
      </c>
      <c r="B190" s="455"/>
      <c r="C190" s="456"/>
      <c r="D190" s="311" t="e">
        <f>VLOOKUP(A190,'[1]参加者名簿'!$Q$86:$R$145,2)</f>
        <v>#REF!</v>
      </c>
      <c r="E190" s="440"/>
      <c r="F190" s="440"/>
      <c r="G190" s="440"/>
      <c r="H190" s="440"/>
      <c r="I190" s="253" t="e">
        <f>VLOOKUP($A190,'[1]参加者名簿'!$Q$86:$T$145,4)</f>
        <v>#REF!</v>
      </c>
      <c r="J190" s="443"/>
      <c r="K190" s="443"/>
      <c r="L190" s="443"/>
      <c r="M190" s="443"/>
      <c r="N190" s="443"/>
      <c r="O190" s="443"/>
      <c r="P190" s="443"/>
      <c r="Q190" s="444"/>
      <c r="R190" s="168"/>
      <c r="S190" s="310"/>
      <c r="T190" s="449"/>
      <c r="U190" s="436">
        <f>IF(AI185="","",AI185)</f>
      </c>
      <c r="V190" s="436"/>
      <c r="W190" s="164">
        <f>IF(U190="","","-")</f>
      </c>
      <c r="X190" s="436">
        <f>IF(AF185="","",AF185)</f>
      </c>
      <c r="Y190" s="436"/>
      <c r="Z190" s="449"/>
      <c r="AA190" s="310"/>
      <c r="AB190" s="164"/>
      <c r="AC190" s="168"/>
      <c r="AD190" s="164"/>
      <c r="AE190" s="164"/>
      <c r="AF190" s="164"/>
      <c r="AG190" s="164"/>
      <c r="AH190" s="164"/>
      <c r="AI190" s="164"/>
      <c r="AJ190" s="164"/>
      <c r="AK190" s="164"/>
      <c r="AL190" s="152"/>
      <c r="AM190" s="181"/>
      <c r="AN190" s="184"/>
      <c r="AO190" s="310"/>
      <c r="AP190" s="449"/>
      <c r="AQ190" s="460"/>
      <c r="AR190" s="460"/>
      <c r="AS190" s="164">
        <f>IF(AQ190="","","-")</f>
      </c>
      <c r="AT190" s="460"/>
      <c r="AU190" s="460"/>
      <c r="AV190" s="449"/>
      <c r="AW190" s="310"/>
      <c r="AX190" s="180"/>
      <c r="AY190" s="184"/>
      <c r="AZ190" s="310"/>
      <c r="BA190" s="449"/>
      <c r="BB190" s="460"/>
      <c r="BC190" s="460"/>
      <c r="BD190" s="164">
        <f>IF(BB190="","","-")</f>
      </c>
      <c r="BE190" s="460"/>
      <c r="BF190" s="460"/>
      <c r="BG190" s="449"/>
      <c r="BH190" s="310"/>
      <c r="BI190" s="180"/>
      <c r="BJ190" s="184"/>
      <c r="BK190" s="449"/>
      <c r="BL190" s="449"/>
      <c r="BM190" s="194"/>
      <c r="BN190" s="184"/>
      <c r="BO190" s="449"/>
      <c r="BP190" s="449"/>
      <c r="BQ190" s="194"/>
      <c r="BR190" s="193"/>
      <c r="BS190" s="449"/>
      <c r="BT190" s="449"/>
      <c r="BU190" s="202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520"/>
      <c r="CJ190" s="524"/>
      <c r="CK190" s="524"/>
      <c r="CL190" s="521"/>
      <c r="CM190" s="520"/>
      <c r="CN190" s="524"/>
      <c r="CO190" s="524"/>
      <c r="CP190" s="500"/>
      <c r="CQ190" s="522"/>
      <c r="CR190" s="525"/>
      <c r="CS190" s="525"/>
      <c r="CT190" s="523"/>
      <c r="CU190" s="500"/>
      <c r="CV190" s="500"/>
      <c r="CW190" s="500"/>
      <c r="CX190" s="500"/>
      <c r="CY190" s="500"/>
      <c r="CZ190" s="500"/>
      <c r="DA190" s="500"/>
      <c r="DB190" s="500"/>
      <c r="DC190" s="500"/>
      <c r="DG190" s="520"/>
      <c r="DH190" s="526"/>
      <c r="DI190" s="526"/>
      <c r="DJ190" s="521"/>
      <c r="DK190" s="529"/>
      <c r="DL190" s="364"/>
      <c r="DM190" s="364"/>
      <c r="DN190" s="528"/>
      <c r="DT190" s="138">
        <f>IF(AQ190="","",IF(AQ190&gt;AT190,1,0))</f>
      </c>
      <c r="DU190" s="138">
        <f>IF(AT190="","",IF(AT190&gt;AQ190,1,0))</f>
      </c>
      <c r="DV190" s="138">
        <f>IF(BB190="","",IF(BB190&gt;BE190,1,0))</f>
      </c>
      <c r="DW190" s="138">
        <f>IF(BB190="","",IF(BE190&gt;BB190,1,0))</f>
      </c>
    </row>
    <row r="191" spans="1:127" ht="12" customHeight="1" hidden="1">
      <c r="A191" s="439"/>
      <c r="B191" s="206"/>
      <c r="C191" s="206"/>
      <c r="D191" s="441"/>
      <c r="E191" s="442"/>
      <c r="F191" s="442"/>
      <c r="G191" s="442"/>
      <c r="H191" s="442"/>
      <c r="I191" s="445"/>
      <c r="J191" s="445"/>
      <c r="K191" s="445"/>
      <c r="L191" s="445"/>
      <c r="M191" s="445"/>
      <c r="N191" s="445"/>
      <c r="O191" s="445"/>
      <c r="P191" s="445"/>
      <c r="Q191" s="446"/>
      <c r="R191" s="173"/>
      <c r="S191" s="235"/>
      <c r="T191" s="450"/>
      <c r="U191" s="436">
        <f>IF(AI186="","",AI186)</f>
        <v>8</v>
      </c>
      <c r="V191" s="436"/>
      <c r="W191" s="164" t="str">
        <f>IF(U191="","","-")</f>
        <v>-</v>
      </c>
      <c r="X191" s="436">
        <f>IF(AF186="","",AF186)</f>
        <v>21</v>
      </c>
      <c r="Y191" s="436"/>
      <c r="Z191" s="450"/>
      <c r="AA191" s="235"/>
      <c r="AB191" s="174"/>
      <c r="AC191" s="173"/>
      <c r="AD191" s="174"/>
      <c r="AE191" s="174"/>
      <c r="AF191" s="174"/>
      <c r="AG191" s="174"/>
      <c r="AH191" s="174"/>
      <c r="AI191" s="174"/>
      <c r="AJ191" s="174"/>
      <c r="AK191" s="174"/>
      <c r="AL191" s="197"/>
      <c r="AM191" s="183"/>
      <c r="AN191" s="182"/>
      <c r="AO191" s="235"/>
      <c r="AP191" s="450"/>
      <c r="AQ191" s="460">
        <v>15</v>
      </c>
      <c r="AR191" s="460"/>
      <c r="AS191" s="164" t="str">
        <f>IF(AQ191="","","-")</f>
        <v>-</v>
      </c>
      <c r="AT191" s="460">
        <v>21</v>
      </c>
      <c r="AU191" s="460"/>
      <c r="AV191" s="450"/>
      <c r="AW191" s="235"/>
      <c r="AX191" s="179"/>
      <c r="AY191" s="182"/>
      <c r="AZ191" s="235"/>
      <c r="BA191" s="450"/>
      <c r="BB191" s="460">
        <v>14</v>
      </c>
      <c r="BC191" s="460"/>
      <c r="BD191" s="164" t="str">
        <f>IF(BB191="","","-")</f>
        <v>-</v>
      </c>
      <c r="BE191" s="460">
        <v>21</v>
      </c>
      <c r="BF191" s="460"/>
      <c r="BG191" s="450"/>
      <c r="BH191" s="235"/>
      <c r="BI191" s="179"/>
      <c r="BJ191" s="182"/>
      <c r="BK191" s="197"/>
      <c r="BL191" s="197"/>
      <c r="BM191" s="197"/>
      <c r="BN191" s="182"/>
      <c r="BO191" s="197"/>
      <c r="BP191" s="197"/>
      <c r="BQ191" s="197"/>
      <c r="BR191" s="182"/>
      <c r="BS191" s="197"/>
      <c r="BT191" s="197"/>
      <c r="BU191" s="183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530"/>
      <c r="CJ191" s="531"/>
      <c r="CK191" s="531"/>
      <c r="CL191" s="532"/>
      <c r="CM191" s="530"/>
      <c r="CN191" s="531"/>
      <c r="CO191" s="531"/>
      <c r="CP191" s="531"/>
      <c r="CQ191" s="533"/>
      <c r="CR191" s="531"/>
      <c r="CS191" s="531"/>
      <c r="CT191" s="534"/>
      <c r="CU191" s="500"/>
      <c r="CV191" s="500"/>
      <c r="CW191" s="500"/>
      <c r="CX191" s="500"/>
      <c r="CY191" s="500"/>
      <c r="CZ191" s="500"/>
      <c r="DA191" s="500"/>
      <c r="DB191" s="500"/>
      <c r="DC191" s="500"/>
      <c r="DG191" s="530"/>
      <c r="DH191" s="535"/>
      <c r="DI191" s="535"/>
      <c r="DJ191" s="532"/>
      <c r="DK191" s="530"/>
      <c r="DL191" s="535"/>
      <c r="DM191" s="535"/>
      <c r="DN191" s="532"/>
      <c r="DT191" s="138">
        <f>IF(AQ191="","",IF(AQ191&gt;AT191,1,0))</f>
        <v>0</v>
      </c>
      <c r="DU191" s="138">
        <f>IF(AT191="","",IF(AT191&gt;AQ191,1,0))</f>
        <v>1</v>
      </c>
      <c r="DV191" s="138">
        <f>IF(BB191="","",IF(BB191&gt;BE191,1,0))</f>
        <v>0</v>
      </c>
      <c r="DW191" s="138">
        <f>IF(BB191="","",IF(BE191&gt;BB191,1,0))</f>
        <v>1</v>
      </c>
    </row>
    <row r="192" spans="1:118" ht="12" customHeight="1" hidden="1">
      <c r="A192" s="439" t="e">
        <f>'[1]組合せ'!#REF!</f>
        <v>#REF!</v>
      </c>
      <c r="B192" s="206"/>
      <c r="C192" s="206"/>
      <c r="D192" s="354" t="e">
        <f>VLOOKUP(A192,'[1]参加者名簿'!$Q$86:$R$145,2)</f>
        <v>#REF!</v>
      </c>
      <c r="E192" s="355"/>
      <c r="F192" s="355"/>
      <c r="G192" s="355"/>
      <c r="H192" s="355"/>
      <c r="I192" s="358" t="e">
        <f>VLOOKUP($A192,'[1]参加者名簿'!$Q$86:$T$145,4)</f>
        <v>#REF!</v>
      </c>
      <c r="J192" s="359"/>
      <c r="K192" s="359"/>
      <c r="L192" s="359"/>
      <c r="M192" s="359"/>
      <c r="N192" s="359"/>
      <c r="O192" s="359"/>
      <c r="P192" s="359"/>
      <c r="Q192" s="360"/>
      <c r="R192" s="458">
        <f>IF(AN182="","",AN182)</f>
      </c>
      <c r="S192" s="451"/>
      <c r="T192" s="451"/>
      <c r="U192" s="457" t="str">
        <f>IF(AQ182="○","●",IF(AQ182="●","○",""))</f>
        <v>●</v>
      </c>
      <c r="V192" s="457"/>
      <c r="W192" s="457"/>
      <c r="X192" s="457"/>
      <c r="Y192" s="457"/>
      <c r="Z192" s="451">
        <f>IF(AV182="","",AV182)</f>
      </c>
      <c r="AA192" s="451"/>
      <c r="AB192" s="452"/>
      <c r="AC192" s="458">
        <f>IF(AN187="","",AN187)</f>
      </c>
      <c r="AD192" s="451"/>
      <c r="AE192" s="451"/>
      <c r="AF192" s="457" t="str">
        <f>IF(AQ187="○","●",IF(AQ187="●","○",""))</f>
        <v>○</v>
      </c>
      <c r="AG192" s="457"/>
      <c r="AH192" s="457"/>
      <c r="AI192" s="457"/>
      <c r="AJ192" s="457"/>
      <c r="AK192" s="451">
        <f>IF(AV187="","",AV187)</f>
      </c>
      <c r="AL192" s="451"/>
      <c r="AM192" s="452"/>
      <c r="AN192" s="188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98"/>
      <c r="AY192" s="458"/>
      <c r="AZ192" s="451"/>
      <c r="BA192" s="451"/>
      <c r="BB192" s="457" t="str">
        <f>IF(AZ194="","",IF(AZ194&gt;BH194,"○","●"))</f>
        <v>○</v>
      </c>
      <c r="BC192" s="457"/>
      <c r="BD192" s="457"/>
      <c r="BE192" s="457"/>
      <c r="BF192" s="457"/>
      <c r="BG192" s="451"/>
      <c r="BH192" s="451"/>
      <c r="BI192" s="452"/>
      <c r="BJ192" s="184"/>
      <c r="BK192" s="152"/>
      <c r="BL192" s="152"/>
      <c r="BM192" s="152"/>
      <c r="BN192" s="184"/>
      <c r="BO192" s="152"/>
      <c r="BP192" s="152"/>
      <c r="BQ192" s="152"/>
      <c r="BR192" s="184"/>
      <c r="BS192" s="152"/>
      <c r="BT192" s="152"/>
      <c r="BU192" s="181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520"/>
      <c r="CJ192" s="500"/>
      <c r="CK192" s="500"/>
      <c r="CL192" s="521"/>
      <c r="CM192" s="520"/>
      <c r="CN192" s="500"/>
      <c r="CO192" s="500"/>
      <c r="CP192" s="500"/>
      <c r="CQ192" s="522"/>
      <c r="CR192" s="500"/>
      <c r="CS192" s="500"/>
      <c r="CT192" s="523"/>
      <c r="CU192" s="500"/>
      <c r="CV192" s="500"/>
      <c r="CW192" s="500"/>
      <c r="CX192" s="500"/>
      <c r="CY192" s="500"/>
      <c r="CZ192" s="500"/>
      <c r="DA192" s="500"/>
      <c r="DB192" s="500"/>
      <c r="DC192" s="500"/>
      <c r="DG192" s="520"/>
      <c r="DH192" s="536"/>
      <c r="DI192" s="536"/>
      <c r="DJ192" s="521"/>
      <c r="DK192" s="520"/>
      <c r="DL192" s="536"/>
      <c r="DM192" s="536"/>
      <c r="DN192" s="521"/>
    </row>
    <row r="193" spans="1:118" ht="12" customHeight="1" hidden="1">
      <c r="A193" s="439"/>
      <c r="B193" s="455"/>
      <c r="C193" s="456"/>
      <c r="D193" s="356"/>
      <c r="E193" s="357"/>
      <c r="F193" s="357"/>
      <c r="G193" s="357"/>
      <c r="H193" s="357"/>
      <c r="I193" s="361"/>
      <c r="J193" s="361"/>
      <c r="K193" s="361"/>
      <c r="L193" s="361"/>
      <c r="M193" s="361"/>
      <c r="N193" s="361"/>
      <c r="O193" s="361"/>
      <c r="P193" s="361"/>
      <c r="Q193" s="362"/>
      <c r="R193" s="459"/>
      <c r="S193" s="453"/>
      <c r="T193" s="453"/>
      <c r="U193" s="430"/>
      <c r="V193" s="430"/>
      <c r="W193" s="430"/>
      <c r="X193" s="430"/>
      <c r="Y193" s="430"/>
      <c r="Z193" s="453"/>
      <c r="AA193" s="453"/>
      <c r="AB193" s="454"/>
      <c r="AC193" s="459"/>
      <c r="AD193" s="453"/>
      <c r="AE193" s="453"/>
      <c r="AF193" s="430"/>
      <c r="AG193" s="430"/>
      <c r="AH193" s="430"/>
      <c r="AI193" s="430"/>
      <c r="AJ193" s="430"/>
      <c r="AK193" s="453"/>
      <c r="AL193" s="453"/>
      <c r="AM193" s="454"/>
      <c r="AN193" s="184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81"/>
      <c r="AY193" s="459"/>
      <c r="AZ193" s="453"/>
      <c r="BA193" s="453"/>
      <c r="BB193" s="430"/>
      <c r="BC193" s="430"/>
      <c r="BD193" s="430"/>
      <c r="BE193" s="430"/>
      <c r="BF193" s="430"/>
      <c r="BG193" s="453"/>
      <c r="BH193" s="453"/>
      <c r="BI193" s="454"/>
      <c r="BJ193" s="184"/>
      <c r="BK193" s="449">
        <f>COUNTIF($R192:$BI193,"○")</f>
        <v>2</v>
      </c>
      <c r="BL193" s="449"/>
      <c r="BM193" s="194"/>
      <c r="BN193" s="184"/>
      <c r="BO193" s="449">
        <f>COUNTIF($R192:$BI193,"●")</f>
        <v>1</v>
      </c>
      <c r="BP193" s="449"/>
      <c r="BQ193" s="194"/>
      <c r="BR193" s="193"/>
      <c r="BS193" s="449">
        <f>RANK(BK193,BJ182:BN201,0)</f>
        <v>2</v>
      </c>
      <c r="BT193" s="449"/>
      <c r="BU193" s="158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520"/>
      <c r="CJ193" s="524">
        <f>RANK(DH193,DG182:DJ201,0)</f>
        <v>2</v>
      </c>
      <c r="CK193" s="524"/>
      <c r="CL193" s="521"/>
      <c r="CM193" s="520"/>
      <c r="CN193" s="524">
        <f>RANK(DK193,DK182:DN201,0)</f>
        <v>2</v>
      </c>
      <c r="CO193" s="524"/>
      <c r="CP193" s="500"/>
      <c r="CQ193" s="522"/>
      <c r="CR193" s="525">
        <v>2</v>
      </c>
      <c r="CS193" s="525"/>
      <c r="CT193" s="523"/>
      <c r="CU193" s="500"/>
      <c r="CV193" s="500"/>
      <c r="CW193" s="500"/>
      <c r="CX193" s="500"/>
      <c r="CY193" s="500"/>
      <c r="CZ193" s="500"/>
      <c r="DA193" s="500"/>
      <c r="DB193" s="500"/>
      <c r="DC193" s="500"/>
      <c r="DG193" s="520"/>
      <c r="DH193" s="526">
        <f>S194+AD194+AO194+AZ194-AA194-AL194-AW194-BH194</f>
        <v>2</v>
      </c>
      <c r="DI193" s="526"/>
      <c r="DJ193" s="521"/>
      <c r="DK193" s="527">
        <f>SUM(U194:V196)+SUM(AF194:AG196)+SUM(AQ194:AR196)+SUM(BB194:BC196)-SUM(X194:Y196)-SUM(AI194:AJ196)-SUM(AT194:AU196)-SUM(BE194:BF196)</f>
        <v>3</v>
      </c>
      <c r="DL193" s="364"/>
      <c r="DM193" s="364"/>
      <c r="DN193" s="528"/>
    </row>
    <row r="194" spans="1:127" ht="12" customHeight="1" hidden="1">
      <c r="A194" s="439"/>
      <c r="B194" s="455"/>
      <c r="C194" s="456"/>
      <c r="D194" s="169"/>
      <c r="E194" s="163"/>
      <c r="F194" s="163"/>
      <c r="G194" s="163"/>
      <c r="H194" s="163"/>
      <c r="I194" s="207"/>
      <c r="J194" s="208"/>
      <c r="K194" s="208"/>
      <c r="L194" s="208"/>
      <c r="M194" s="208"/>
      <c r="N194" s="208"/>
      <c r="O194" s="208"/>
      <c r="P194" s="208"/>
      <c r="Q194" s="209"/>
      <c r="R194" s="168"/>
      <c r="S194" s="436">
        <f>IF(AW184="","",AW184)</f>
        <v>0</v>
      </c>
      <c r="T194" s="449" t="str">
        <f>IF(U194="","","(")</f>
        <v>(</v>
      </c>
      <c r="U194" s="436">
        <f>IF(AT184="","",AT184)</f>
        <v>5</v>
      </c>
      <c r="V194" s="436"/>
      <c r="W194" s="164" t="str">
        <f>IF(U194="","","-")</f>
        <v>-</v>
      </c>
      <c r="X194" s="436">
        <f>IF(AQ184="","",AQ184)</f>
        <v>21</v>
      </c>
      <c r="Y194" s="436"/>
      <c r="Z194" s="449" t="str">
        <f>IF(U194="","",")")</f>
        <v>)</v>
      </c>
      <c r="AA194" s="436">
        <f>IF(AO184="","",AO184)</f>
        <v>2</v>
      </c>
      <c r="AB194" s="164"/>
      <c r="AC194" s="168"/>
      <c r="AD194" s="436">
        <f>IF(AW189="","",AW189)</f>
        <v>2</v>
      </c>
      <c r="AE194" s="449" t="str">
        <f>IF(AF194="","","(")</f>
        <v>(</v>
      </c>
      <c r="AF194" s="436">
        <f>IF(AT189="","",AT189)</f>
        <v>21</v>
      </c>
      <c r="AG194" s="436"/>
      <c r="AH194" s="164" t="str">
        <f>IF(AF194="","","-")</f>
        <v>-</v>
      </c>
      <c r="AI194" s="436">
        <f>IF(AQ189="","",AQ189)</f>
        <v>12</v>
      </c>
      <c r="AJ194" s="436"/>
      <c r="AK194" s="449" t="str">
        <f>IF(AF194="","",")")</f>
        <v>)</v>
      </c>
      <c r="AL194" s="436">
        <f>IF(AO189="","",AO189)</f>
        <v>0</v>
      </c>
      <c r="AM194" s="164"/>
      <c r="AN194" s="184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81"/>
      <c r="AY194" s="168"/>
      <c r="AZ194" s="436">
        <f>IF(BB194="","",SUM(DV194:DV196))</f>
        <v>2</v>
      </c>
      <c r="BA194" s="449" t="str">
        <f>IF(BB194="","","(")</f>
        <v>(</v>
      </c>
      <c r="BB194" s="460">
        <v>21</v>
      </c>
      <c r="BC194" s="460"/>
      <c r="BD194" s="164" t="str">
        <f>IF(BB194="","","-")</f>
        <v>-</v>
      </c>
      <c r="BE194" s="460">
        <v>4</v>
      </c>
      <c r="BF194" s="460"/>
      <c r="BG194" s="449" t="str">
        <f>IF(BB194="","",")")</f>
        <v>)</v>
      </c>
      <c r="BH194" s="436">
        <f>IF(BB194="","",SUM(DW194:DW196))</f>
        <v>0</v>
      </c>
      <c r="BI194" s="158"/>
      <c r="BJ194" s="184"/>
      <c r="BK194" s="449"/>
      <c r="BL194" s="449"/>
      <c r="BM194" s="194"/>
      <c r="BN194" s="184"/>
      <c r="BO194" s="449"/>
      <c r="BP194" s="449"/>
      <c r="BQ194" s="194"/>
      <c r="BR194" s="193"/>
      <c r="BS194" s="449"/>
      <c r="BT194" s="449"/>
      <c r="BU194" s="202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520"/>
      <c r="CJ194" s="524"/>
      <c r="CK194" s="524"/>
      <c r="CL194" s="521"/>
      <c r="CM194" s="520"/>
      <c r="CN194" s="524"/>
      <c r="CO194" s="524"/>
      <c r="CP194" s="500"/>
      <c r="CQ194" s="522"/>
      <c r="CR194" s="525"/>
      <c r="CS194" s="525"/>
      <c r="CT194" s="523"/>
      <c r="CU194" s="500"/>
      <c r="CV194" s="500"/>
      <c r="CW194" s="500"/>
      <c r="CX194" s="500"/>
      <c r="CY194" s="500"/>
      <c r="CZ194" s="500"/>
      <c r="DA194" s="500"/>
      <c r="DB194" s="500"/>
      <c r="DC194" s="500"/>
      <c r="DG194" s="520"/>
      <c r="DH194" s="526"/>
      <c r="DI194" s="526"/>
      <c r="DJ194" s="521"/>
      <c r="DK194" s="529"/>
      <c r="DL194" s="364"/>
      <c r="DM194" s="364"/>
      <c r="DN194" s="528"/>
      <c r="DV194" s="138">
        <f>IF(BB194="","",IF(BB194&gt;BE194,1,0))</f>
        <v>1</v>
      </c>
      <c r="DW194" s="138">
        <f>IF(BB194="","",IF(BE194&gt;BB194,1,0))</f>
        <v>0</v>
      </c>
    </row>
    <row r="195" spans="1:127" ht="12" customHeight="1" hidden="1">
      <c r="A195" s="439" t="e">
        <f>'[1]組合せ'!#REF!</f>
        <v>#REF!</v>
      </c>
      <c r="B195" s="455"/>
      <c r="C195" s="456"/>
      <c r="D195" s="311" t="e">
        <f>VLOOKUP(A195,'[1]参加者名簿'!$Q$86:$R$145,2)</f>
        <v>#REF!</v>
      </c>
      <c r="E195" s="440"/>
      <c r="F195" s="440"/>
      <c r="G195" s="440"/>
      <c r="H195" s="440"/>
      <c r="I195" s="253" t="e">
        <f>VLOOKUP($A195,'[1]参加者名簿'!$Q$86:$T$145,4)</f>
        <v>#REF!</v>
      </c>
      <c r="J195" s="443"/>
      <c r="K195" s="443"/>
      <c r="L195" s="443"/>
      <c r="M195" s="443"/>
      <c r="N195" s="443"/>
      <c r="O195" s="443"/>
      <c r="P195" s="443"/>
      <c r="Q195" s="444"/>
      <c r="R195" s="168"/>
      <c r="S195" s="310"/>
      <c r="T195" s="449"/>
      <c r="U195" s="436">
        <f>IF(AT185="","",AT185)</f>
      </c>
      <c r="V195" s="436"/>
      <c r="W195" s="164">
        <f>IF(U195="","","-")</f>
      </c>
      <c r="X195" s="436">
        <f>IF(AQ185="","",AQ185)</f>
      </c>
      <c r="Y195" s="436"/>
      <c r="Z195" s="449"/>
      <c r="AA195" s="310"/>
      <c r="AB195" s="164"/>
      <c r="AC195" s="168"/>
      <c r="AD195" s="310"/>
      <c r="AE195" s="449"/>
      <c r="AF195" s="436">
        <f>IF(AT190="","",AT190)</f>
      </c>
      <c r="AG195" s="436"/>
      <c r="AH195" s="164">
        <f>IF(AF195="","","-")</f>
      </c>
      <c r="AI195" s="436">
        <f>IF(AQ190="","",AQ190)</f>
      </c>
      <c r="AJ195" s="436"/>
      <c r="AK195" s="449"/>
      <c r="AL195" s="310"/>
      <c r="AM195" s="164"/>
      <c r="AN195" s="184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81"/>
      <c r="AY195" s="184"/>
      <c r="AZ195" s="310"/>
      <c r="BA195" s="449"/>
      <c r="BB195" s="460"/>
      <c r="BC195" s="460"/>
      <c r="BD195" s="164">
        <f>IF(BB195="","","-")</f>
      </c>
      <c r="BE195" s="460"/>
      <c r="BF195" s="460"/>
      <c r="BG195" s="449"/>
      <c r="BH195" s="310"/>
      <c r="BI195" s="180"/>
      <c r="BJ195" s="184"/>
      <c r="BK195" s="449"/>
      <c r="BL195" s="449"/>
      <c r="BM195" s="194"/>
      <c r="BN195" s="184"/>
      <c r="BO195" s="449"/>
      <c r="BP195" s="449"/>
      <c r="BQ195" s="194"/>
      <c r="BR195" s="193"/>
      <c r="BS195" s="449"/>
      <c r="BT195" s="449"/>
      <c r="BU195" s="202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520"/>
      <c r="CJ195" s="524"/>
      <c r="CK195" s="524"/>
      <c r="CL195" s="521"/>
      <c r="CM195" s="520"/>
      <c r="CN195" s="524"/>
      <c r="CO195" s="524"/>
      <c r="CP195" s="500"/>
      <c r="CQ195" s="522"/>
      <c r="CR195" s="525"/>
      <c r="CS195" s="525"/>
      <c r="CT195" s="523"/>
      <c r="CU195" s="500"/>
      <c r="CV195" s="500"/>
      <c r="CW195" s="500"/>
      <c r="CX195" s="500"/>
      <c r="CY195" s="500"/>
      <c r="CZ195" s="500"/>
      <c r="DA195" s="500"/>
      <c r="DB195" s="500"/>
      <c r="DC195" s="500"/>
      <c r="DG195" s="520"/>
      <c r="DH195" s="526"/>
      <c r="DI195" s="526"/>
      <c r="DJ195" s="521"/>
      <c r="DK195" s="529"/>
      <c r="DL195" s="364"/>
      <c r="DM195" s="364"/>
      <c r="DN195" s="528"/>
      <c r="DV195" s="138">
        <f>IF(BB195="","",IF(BB195&gt;BE195,1,0))</f>
      </c>
      <c r="DW195" s="138">
        <f>IF(BB195="","",IF(BE195&gt;BB195,1,0))</f>
      </c>
    </row>
    <row r="196" spans="1:127" ht="12" customHeight="1" hidden="1">
      <c r="A196" s="439"/>
      <c r="B196" s="206"/>
      <c r="C196" s="206"/>
      <c r="D196" s="441"/>
      <c r="E196" s="442"/>
      <c r="F196" s="442"/>
      <c r="G196" s="442"/>
      <c r="H196" s="442"/>
      <c r="I196" s="445"/>
      <c r="J196" s="445"/>
      <c r="K196" s="445"/>
      <c r="L196" s="445"/>
      <c r="M196" s="445"/>
      <c r="N196" s="445"/>
      <c r="O196" s="445"/>
      <c r="P196" s="445"/>
      <c r="Q196" s="446"/>
      <c r="R196" s="173"/>
      <c r="S196" s="235"/>
      <c r="T196" s="450"/>
      <c r="U196" s="235">
        <f>IF(AT186="","",AT186)</f>
        <v>6</v>
      </c>
      <c r="V196" s="235"/>
      <c r="W196" s="174" t="str">
        <f>IF(U196="","","-")</f>
        <v>-</v>
      </c>
      <c r="X196" s="235">
        <f>IF(AQ186="","",AQ186)</f>
        <v>21</v>
      </c>
      <c r="Y196" s="235"/>
      <c r="Z196" s="450"/>
      <c r="AA196" s="235"/>
      <c r="AB196" s="174"/>
      <c r="AC196" s="173"/>
      <c r="AD196" s="235"/>
      <c r="AE196" s="450"/>
      <c r="AF196" s="436">
        <f>IF(AT191="","",AT191)</f>
        <v>21</v>
      </c>
      <c r="AG196" s="436"/>
      <c r="AH196" s="164" t="str">
        <f>IF(AF196="","","-")</f>
        <v>-</v>
      </c>
      <c r="AI196" s="436">
        <f>IF(AQ191="","",AQ191)</f>
        <v>15</v>
      </c>
      <c r="AJ196" s="436"/>
      <c r="AK196" s="450"/>
      <c r="AL196" s="235"/>
      <c r="AM196" s="174"/>
      <c r="AN196" s="182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83"/>
      <c r="AY196" s="182"/>
      <c r="AZ196" s="235"/>
      <c r="BA196" s="450"/>
      <c r="BB196" s="460">
        <v>21</v>
      </c>
      <c r="BC196" s="460"/>
      <c r="BD196" s="164" t="str">
        <f>IF(BB196="","","-")</f>
        <v>-</v>
      </c>
      <c r="BE196" s="460">
        <v>19</v>
      </c>
      <c r="BF196" s="460"/>
      <c r="BG196" s="450"/>
      <c r="BH196" s="235"/>
      <c r="BI196" s="179"/>
      <c r="BJ196" s="182"/>
      <c r="BK196" s="197"/>
      <c r="BL196" s="197"/>
      <c r="BM196" s="197"/>
      <c r="BN196" s="182"/>
      <c r="BO196" s="197"/>
      <c r="BP196" s="197"/>
      <c r="BQ196" s="197"/>
      <c r="BR196" s="182"/>
      <c r="BS196" s="197"/>
      <c r="BT196" s="197"/>
      <c r="BU196" s="183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530"/>
      <c r="CJ196" s="531"/>
      <c r="CK196" s="531"/>
      <c r="CL196" s="532"/>
      <c r="CM196" s="530"/>
      <c r="CN196" s="531"/>
      <c r="CO196" s="531"/>
      <c r="CP196" s="531"/>
      <c r="CQ196" s="533"/>
      <c r="CR196" s="531"/>
      <c r="CS196" s="531"/>
      <c r="CT196" s="534"/>
      <c r="CU196" s="500"/>
      <c r="CV196" s="500"/>
      <c r="CW196" s="500"/>
      <c r="CX196" s="500"/>
      <c r="CY196" s="500"/>
      <c r="CZ196" s="500"/>
      <c r="DA196" s="500"/>
      <c r="DB196" s="500"/>
      <c r="DC196" s="500"/>
      <c r="DG196" s="530"/>
      <c r="DH196" s="531"/>
      <c r="DI196" s="531"/>
      <c r="DJ196" s="532"/>
      <c r="DK196" s="530"/>
      <c r="DL196" s="531"/>
      <c r="DM196" s="531"/>
      <c r="DN196" s="532"/>
      <c r="DV196" s="138">
        <f>IF(BB196="","",IF(BB196&gt;BE196,1,0))</f>
        <v>1</v>
      </c>
      <c r="DW196" s="138">
        <f>IF(BB196="","",IF(BE196&gt;BB196,1,0))</f>
        <v>0</v>
      </c>
    </row>
    <row r="197" spans="1:118" ht="12" customHeight="1" hidden="1">
      <c r="A197" s="439" t="e">
        <f>'[1]組合せ'!#REF!</f>
        <v>#REF!</v>
      </c>
      <c r="B197" s="206"/>
      <c r="C197" s="206"/>
      <c r="D197" s="354" t="e">
        <f>VLOOKUP(A197,'[1]参加者名簿'!$Q$86:$R$145,2)</f>
        <v>#REF!</v>
      </c>
      <c r="E197" s="355"/>
      <c r="F197" s="355"/>
      <c r="G197" s="355"/>
      <c r="H197" s="355"/>
      <c r="I197" s="358" t="e">
        <f>VLOOKUP($A197,'[1]参加者名簿'!$Q$86:$T$145,4)</f>
        <v>#REF!</v>
      </c>
      <c r="J197" s="359"/>
      <c r="K197" s="359"/>
      <c r="L197" s="359"/>
      <c r="M197" s="359"/>
      <c r="N197" s="359"/>
      <c r="O197" s="359"/>
      <c r="P197" s="359"/>
      <c r="Q197" s="360"/>
      <c r="R197" s="458">
        <f>IF(AY182="","",AY182)</f>
      </c>
      <c r="S197" s="451"/>
      <c r="T197" s="451"/>
      <c r="U197" s="457" t="str">
        <f>IF(BB182="○","●",IF(BB182="●","○",""))</f>
        <v>●</v>
      </c>
      <c r="V197" s="457"/>
      <c r="W197" s="457"/>
      <c r="X197" s="457"/>
      <c r="Y197" s="457"/>
      <c r="Z197" s="451">
        <f>IF(BG182="","",BG182)</f>
      </c>
      <c r="AA197" s="451"/>
      <c r="AB197" s="452"/>
      <c r="AC197" s="458">
        <f>IF(AY187="","",AY187)</f>
      </c>
      <c r="AD197" s="451"/>
      <c r="AE197" s="451"/>
      <c r="AF197" s="457" t="str">
        <f>IF(BB187="○","●",IF(BB187="●","○",""))</f>
        <v>○</v>
      </c>
      <c r="AG197" s="457"/>
      <c r="AH197" s="457"/>
      <c r="AI197" s="457"/>
      <c r="AJ197" s="457"/>
      <c r="AK197" s="451">
        <f>IF(BG187="","",BG187)</f>
      </c>
      <c r="AL197" s="451"/>
      <c r="AM197" s="452"/>
      <c r="AN197" s="458">
        <f>IF(AY192="","",AY192)</f>
      </c>
      <c r="AO197" s="451"/>
      <c r="AP197" s="451"/>
      <c r="AQ197" s="457" t="str">
        <f>IF(BB192="○","●",IF(BB192="●","○",""))</f>
        <v>●</v>
      </c>
      <c r="AR197" s="457"/>
      <c r="AS197" s="457"/>
      <c r="AT197" s="457"/>
      <c r="AU197" s="457"/>
      <c r="AV197" s="451">
        <f>IF(BG192="","",BG192)</f>
      </c>
      <c r="AW197" s="451"/>
      <c r="AX197" s="452"/>
      <c r="AY197" s="165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7"/>
      <c r="BJ197" s="184"/>
      <c r="BK197" s="152"/>
      <c r="BL197" s="152"/>
      <c r="BM197" s="152"/>
      <c r="BN197" s="184"/>
      <c r="BO197" s="152"/>
      <c r="BP197" s="152"/>
      <c r="BQ197" s="152"/>
      <c r="BR197" s="184"/>
      <c r="BS197" s="152"/>
      <c r="BT197" s="152"/>
      <c r="BU197" s="181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520"/>
      <c r="CJ197" s="500"/>
      <c r="CK197" s="500"/>
      <c r="CL197" s="521"/>
      <c r="CM197" s="520"/>
      <c r="CN197" s="500"/>
      <c r="CO197" s="500"/>
      <c r="CP197" s="500"/>
      <c r="CQ197" s="522"/>
      <c r="CR197" s="500"/>
      <c r="CS197" s="500"/>
      <c r="CT197" s="523"/>
      <c r="CU197" s="500"/>
      <c r="CV197" s="500"/>
      <c r="CW197" s="500"/>
      <c r="CX197" s="500"/>
      <c r="CY197" s="500"/>
      <c r="CZ197" s="500"/>
      <c r="DA197" s="500"/>
      <c r="DB197" s="542"/>
      <c r="DC197" s="542"/>
      <c r="DG197" s="520"/>
      <c r="DH197" s="536"/>
      <c r="DI197" s="536"/>
      <c r="DJ197" s="521"/>
      <c r="DK197" s="520"/>
      <c r="DL197" s="536"/>
      <c r="DM197" s="536"/>
      <c r="DN197" s="521"/>
    </row>
    <row r="198" spans="1:118" ht="12" customHeight="1" hidden="1">
      <c r="A198" s="439"/>
      <c r="B198" s="455"/>
      <c r="C198" s="456"/>
      <c r="D198" s="356"/>
      <c r="E198" s="357"/>
      <c r="F198" s="357"/>
      <c r="G198" s="357"/>
      <c r="H198" s="357"/>
      <c r="I198" s="361"/>
      <c r="J198" s="361"/>
      <c r="K198" s="361"/>
      <c r="L198" s="361"/>
      <c r="M198" s="361"/>
      <c r="N198" s="361"/>
      <c r="O198" s="361"/>
      <c r="P198" s="361"/>
      <c r="Q198" s="362"/>
      <c r="R198" s="459"/>
      <c r="S198" s="453"/>
      <c r="T198" s="453"/>
      <c r="U198" s="430"/>
      <c r="V198" s="430"/>
      <c r="W198" s="430"/>
      <c r="X198" s="430"/>
      <c r="Y198" s="430"/>
      <c r="Z198" s="453"/>
      <c r="AA198" s="453"/>
      <c r="AB198" s="454"/>
      <c r="AC198" s="459"/>
      <c r="AD198" s="453"/>
      <c r="AE198" s="453"/>
      <c r="AF198" s="430"/>
      <c r="AG198" s="430"/>
      <c r="AH198" s="430"/>
      <c r="AI198" s="430"/>
      <c r="AJ198" s="430"/>
      <c r="AK198" s="453"/>
      <c r="AL198" s="453"/>
      <c r="AM198" s="454"/>
      <c r="AN198" s="459"/>
      <c r="AO198" s="453"/>
      <c r="AP198" s="453"/>
      <c r="AQ198" s="430"/>
      <c r="AR198" s="430"/>
      <c r="AS198" s="430"/>
      <c r="AT198" s="430"/>
      <c r="AU198" s="430"/>
      <c r="AV198" s="453"/>
      <c r="AW198" s="453"/>
      <c r="AX198" s="454"/>
      <c r="AY198" s="168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58"/>
      <c r="BJ198" s="184"/>
      <c r="BK198" s="449">
        <f>COUNTIF($R197:$BI198,"○")</f>
        <v>1</v>
      </c>
      <c r="BL198" s="449"/>
      <c r="BM198" s="194"/>
      <c r="BN198" s="184"/>
      <c r="BO198" s="449">
        <f>COUNTIF($R197:$BI198,"●")</f>
        <v>2</v>
      </c>
      <c r="BP198" s="449"/>
      <c r="BQ198" s="194"/>
      <c r="BR198" s="193"/>
      <c r="BS198" s="449">
        <f>RANK(BK198,BJ182:BN201,0)</f>
        <v>3</v>
      </c>
      <c r="BT198" s="449"/>
      <c r="BU198" s="158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520"/>
      <c r="CJ198" s="524">
        <f>RANK(DH198,DG182:DJ201,0)</f>
        <v>3</v>
      </c>
      <c r="CK198" s="524"/>
      <c r="CL198" s="521"/>
      <c r="CM198" s="520"/>
      <c r="CN198" s="524">
        <f>RANK(DK198,DK182:DN201,0)</f>
        <v>3</v>
      </c>
      <c r="CO198" s="524"/>
      <c r="CP198" s="500"/>
      <c r="CQ198" s="522"/>
      <c r="CR198" s="525">
        <v>3</v>
      </c>
      <c r="CS198" s="525"/>
      <c r="CT198" s="523"/>
      <c r="CU198" s="500"/>
      <c r="CV198" s="500"/>
      <c r="CW198" s="500"/>
      <c r="CX198" s="500"/>
      <c r="CY198" s="500"/>
      <c r="CZ198" s="500"/>
      <c r="DA198" s="500"/>
      <c r="DB198" s="542"/>
      <c r="DC198" s="542"/>
      <c r="DG198" s="520"/>
      <c r="DH198" s="526">
        <f>S199+AD199+AO199+AZ199-AA199-AL199-AW199-BH199</f>
        <v>-2</v>
      </c>
      <c r="DI198" s="526"/>
      <c r="DJ198" s="521"/>
      <c r="DK198" s="527">
        <f>SUM(U199:V201)+SUM(AF199:AG201)+SUM(AQ199:AR201)+SUM(BB199:BC201)-SUM(X199:Y201)-SUM(AI199:AJ201)-SUM(AT199:AU201)-SUM(BE199:BF201)</f>
        <v>-34</v>
      </c>
      <c r="DL198" s="364"/>
      <c r="DM198" s="364"/>
      <c r="DN198" s="528"/>
    </row>
    <row r="199" spans="1:118" ht="12" customHeight="1" hidden="1">
      <c r="A199" s="439"/>
      <c r="B199" s="455"/>
      <c r="C199" s="456"/>
      <c r="D199" s="169"/>
      <c r="E199" s="163"/>
      <c r="F199" s="163"/>
      <c r="G199" s="163"/>
      <c r="H199" s="163"/>
      <c r="I199" s="207"/>
      <c r="J199" s="208"/>
      <c r="K199" s="208"/>
      <c r="L199" s="208"/>
      <c r="M199" s="208"/>
      <c r="N199" s="208"/>
      <c r="O199" s="208"/>
      <c r="P199" s="208"/>
      <c r="Q199" s="209"/>
      <c r="R199" s="168"/>
      <c r="S199" s="436">
        <f>IF(BH184="","",BH184)</f>
        <v>0</v>
      </c>
      <c r="T199" s="449" t="str">
        <f>IF(U199="","","(")</f>
        <v>(</v>
      </c>
      <c r="U199" s="436">
        <f>IF(BE184="","",BE184)</f>
        <v>9</v>
      </c>
      <c r="V199" s="436"/>
      <c r="W199" s="164" t="str">
        <f>IF(U199="","","-")</f>
        <v>-</v>
      </c>
      <c r="X199" s="436">
        <f>IF(BB184="","",BB184)</f>
        <v>21</v>
      </c>
      <c r="Y199" s="436"/>
      <c r="Z199" s="449" t="str">
        <f>IF(U199="","",")")</f>
        <v>)</v>
      </c>
      <c r="AA199" s="436">
        <f>IF(AZ184="","",AZ184)</f>
        <v>2</v>
      </c>
      <c r="AB199" s="164"/>
      <c r="AC199" s="168"/>
      <c r="AD199" s="436">
        <f>IF(BH189="","",BH189)</f>
        <v>2</v>
      </c>
      <c r="AE199" s="449" t="str">
        <f>IF(AF199="","","(")</f>
        <v>(</v>
      </c>
      <c r="AF199" s="436">
        <f>IF(BE189="","",BE189)</f>
        <v>21</v>
      </c>
      <c r="AG199" s="436"/>
      <c r="AH199" s="164" t="str">
        <f>IF(AF199="","","-")</f>
        <v>-</v>
      </c>
      <c r="AI199" s="436">
        <f>IF(BB189="","",BB189)</f>
        <v>18</v>
      </c>
      <c r="AJ199" s="436"/>
      <c r="AK199" s="449" t="str">
        <f>IF(AF199="","",")")</f>
        <v>)</v>
      </c>
      <c r="AL199" s="436">
        <f>IF(AZ189="","",AZ189)</f>
        <v>0</v>
      </c>
      <c r="AM199" s="164"/>
      <c r="AN199" s="168"/>
      <c r="AO199" s="436">
        <f>IF(BH194="","",BH194)</f>
        <v>0</v>
      </c>
      <c r="AP199" s="449" t="str">
        <f>IF(AQ199="","","(")</f>
        <v>(</v>
      </c>
      <c r="AQ199" s="436">
        <f>IF(BE194="","",BE194)</f>
        <v>4</v>
      </c>
      <c r="AR199" s="436"/>
      <c r="AS199" s="164" t="str">
        <f>IF(AQ199="","","-")</f>
        <v>-</v>
      </c>
      <c r="AT199" s="436">
        <f>IF(BB194="","",BB194)</f>
        <v>21</v>
      </c>
      <c r="AU199" s="436"/>
      <c r="AV199" s="449" t="str">
        <f>IF(AQ199="","",")")</f>
        <v>)</v>
      </c>
      <c r="AW199" s="436">
        <f>IF(AZ194="","",AZ194)</f>
        <v>2</v>
      </c>
      <c r="AX199" s="164"/>
      <c r="AY199" s="168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58"/>
      <c r="BJ199" s="184"/>
      <c r="BK199" s="449"/>
      <c r="BL199" s="449"/>
      <c r="BM199" s="194"/>
      <c r="BN199" s="184"/>
      <c r="BO199" s="449"/>
      <c r="BP199" s="449"/>
      <c r="BQ199" s="194"/>
      <c r="BR199" s="193"/>
      <c r="BS199" s="449"/>
      <c r="BT199" s="449"/>
      <c r="BU199" s="202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520"/>
      <c r="CJ199" s="524"/>
      <c r="CK199" s="524"/>
      <c r="CL199" s="521"/>
      <c r="CM199" s="520"/>
      <c r="CN199" s="524"/>
      <c r="CO199" s="524"/>
      <c r="CP199" s="500"/>
      <c r="CQ199" s="522"/>
      <c r="CR199" s="525"/>
      <c r="CS199" s="525"/>
      <c r="CT199" s="523"/>
      <c r="CU199" s="500"/>
      <c r="CV199" s="500"/>
      <c r="CW199" s="500"/>
      <c r="CX199" s="500"/>
      <c r="CY199" s="500"/>
      <c r="CZ199" s="500"/>
      <c r="DA199" s="500"/>
      <c r="DB199" s="542"/>
      <c r="DC199" s="542"/>
      <c r="DG199" s="520"/>
      <c r="DH199" s="526"/>
      <c r="DI199" s="526"/>
      <c r="DJ199" s="521"/>
      <c r="DK199" s="529"/>
      <c r="DL199" s="364"/>
      <c r="DM199" s="364"/>
      <c r="DN199" s="528"/>
    </row>
    <row r="200" spans="1:118" ht="12" customHeight="1" hidden="1">
      <c r="A200" s="439" t="e">
        <f>'[1]組合せ'!#REF!</f>
        <v>#REF!</v>
      </c>
      <c r="B200" s="455"/>
      <c r="C200" s="456"/>
      <c r="D200" s="311" t="e">
        <f>VLOOKUP(A200,'[1]参加者名簿'!$Q$86:$R$145,2)</f>
        <v>#REF!</v>
      </c>
      <c r="E200" s="440"/>
      <c r="F200" s="440"/>
      <c r="G200" s="440"/>
      <c r="H200" s="440"/>
      <c r="I200" s="253" t="e">
        <f>VLOOKUP($A200,'[1]参加者名簿'!$Q$86:$T$145,4)</f>
        <v>#REF!</v>
      </c>
      <c r="J200" s="443"/>
      <c r="K200" s="443"/>
      <c r="L200" s="443"/>
      <c r="M200" s="443"/>
      <c r="N200" s="443"/>
      <c r="O200" s="443"/>
      <c r="P200" s="443"/>
      <c r="Q200" s="444"/>
      <c r="R200" s="168"/>
      <c r="S200" s="310"/>
      <c r="T200" s="449"/>
      <c r="U200" s="436">
        <f>IF(BE185="","",BE185)</f>
      </c>
      <c r="V200" s="436"/>
      <c r="W200" s="164">
        <f>IF(U200="","","-")</f>
      </c>
      <c r="X200" s="436">
        <f>IF(BB185="","",BB185)</f>
      </c>
      <c r="Y200" s="436"/>
      <c r="Z200" s="449"/>
      <c r="AA200" s="310"/>
      <c r="AB200" s="164"/>
      <c r="AC200" s="168"/>
      <c r="AD200" s="310"/>
      <c r="AE200" s="449"/>
      <c r="AF200" s="436">
        <f>IF(BE190="","",BE190)</f>
      </c>
      <c r="AG200" s="436"/>
      <c r="AH200" s="164">
        <f>IF(AF200="","","-")</f>
      </c>
      <c r="AI200" s="436">
        <f>IF(BB190="","",BB190)</f>
      </c>
      <c r="AJ200" s="436"/>
      <c r="AK200" s="449"/>
      <c r="AL200" s="310"/>
      <c r="AM200" s="164"/>
      <c r="AN200" s="168"/>
      <c r="AO200" s="310"/>
      <c r="AP200" s="449"/>
      <c r="AQ200" s="436">
        <f>IF(BE195="","",BE195)</f>
      </c>
      <c r="AR200" s="436"/>
      <c r="AS200" s="164">
        <f>IF(AQ200="","","-")</f>
      </c>
      <c r="AT200" s="436">
        <f>IF(BB195="","",BB195)</f>
      </c>
      <c r="AU200" s="436"/>
      <c r="AV200" s="449"/>
      <c r="AW200" s="310"/>
      <c r="AX200" s="164"/>
      <c r="AY200" s="168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58"/>
      <c r="BJ200" s="184"/>
      <c r="BK200" s="449"/>
      <c r="BL200" s="449"/>
      <c r="BM200" s="194"/>
      <c r="BN200" s="184"/>
      <c r="BO200" s="449"/>
      <c r="BP200" s="449"/>
      <c r="BQ200" s="194"/>
      <c r="BR200" s="193"/>
      <c r="BS200" s="449"/>
      <c r="BT200" s="449"/>
      <c r="BU200" s="202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520"/>
      <c r="CJ200" s="524"/>
      <c r="CK200" s="524"/>
      <c r="CL200" s="521"/>
      <c r="CM200" s="520"/>
      <c r="CN200" s="524"/>
      <c r="CO200" s="524"/>
      <c r="CP200" s="500"/>
      <c r="CQ200" s="522"/>
      <c r="CR200" s="525"/>
      <c r="CS200" s="525"/>
      <c r="CT200" s="523"/>
      <c r="CU200" s="542"/>
      <c r="CV200" s="542"/>
      <c r="CW200" s="542"/>
      <c r="CX200" s="542"/>
      <c r="CY200" s="542"/>
      <c r="CZ200" s="542"/>
      <c r="DA200" s="500"/>
      <c r="DB200" s="500"/>
      <c r="DG200" s="520"/>
      <c r="DH200" s="526"/>
      <c r="DI200" s="526"/>
      <c r="DJ200" s="521"/>
      <c r="DK200" s="529"/>
      <c r="DL200" s="364"/>
      <c r="DM200" s="364"/>
      <c r="DN200" s="528"/>
    </row>
    <row r="201" spans="1:118" ht="12" customHeight="1" hidden="1">
      <c r="A201" s="439"/>
      <c r="B201" s="206"/>
      <c r="C201" s="206"/>
      <c r="D201" s="441"/>
      <c r="E201" s="442"/>
      <c r="F201" s="442"/>
      <c r="G201" s="442"/>
      <c r="H201" s="442"/>
      <c r="I201" s="445"/>
      <c r="J201" s="445"/>
      <c r="K201" s="445"/>
      <c r="L201" s="445"/>
      <c r="M201" s="445"/>
      <c r="N201" s="445"/>
      <c r="O201" s="445"/>
      <c r="P201" s="445"/>
      <c r="Q201" s="446"/>
      <c r="R201" s="173"/>
      <c r="S201" s="235"/>
      <c r="T201" s="450"/>
      <c r="U201" s="235">
        <f>IF(BE186="","",BE186)</f>
        <v>8</v>
      </c>
      <c r="V201" s="235"/>
      <c r="W201" s="174" t="str">
        <f>IF(U201="","","-")</f>
        <v>-</v>
      </c>
      <c r="X201" s="235">
        <f>IF(BB186="","",BB186)</f>
        <v>21</v>
      </c>
      <c r="Y201" s="235"/>
      <c r="Z201" s="450"/>
      <c r="AA201" s="235"/>
      <c r="AB201" s="174"/>
      <c r="AC201" s="173"/>
      <c r="AD201" s="235"/>
      <c r="AE201" s="450"/>
      <c r="AF201" s="235">
        <f>IF(BE191="","",BE191)</f>
        <v>21</v>
      </c>
      <c r="AG201" s="235"/>
      <c r="AH201" s="174" t="str">
        <f>IF(AF201="","","-")</f>
        <v>-</v>
      </c>
      <c r="AI201" s="235">
        <f>IF(BB191="","",BB191)</f>
        <v>14</v>
      </c>
      <c r="AJ201" s="235"/>
      <c r="AK201" s="450"/>
      <c r="AL201" s="235"/>
      <c r="AM201" s="174"/>
      <c r="AN201" s="173"/>
      <c r="AO201" s="235"/>
      <c r="AP201" s="450"/>
      <c r="AQ201" s="235">
        <f>IF(BE196="","",BE196)</f>
        <v>19</v>
      </c>
      <c r="AR201" s="235"/>
      <c r="AS201" s="174" t="str">
        <f>IF(AQ201="","","-")</f>
        <v>-</v>
      </c>
      <c r="AT201" s="235">
        <f>IF(BB196="","",BB196)</f>
        <v>21</v>
      </c>
      <c r="AU201" s="235"/>
      <c r="AV201" s="450"/>
      <c r="AW201" s="235"/>
      <c r="AX201" s="174"/>
      <c r="AY201" s="173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5"/>
      <c r="BJ201" s="182"/>
      <c r="BK201" s="197"/>
      <c r="BL201" s="197"/>
      <c r="BM201" s="197"/>
      <c r="BN201" s="182"/>
      <c r="BO201" s="197"/>
      <c r="BP201" s="197"/>
      <c r="BQ201" s="197"/>
      <c r="BR201" s="182"/>
      <c r="BS201" s="197"/>
      <c r="BT201" s="197"/>
      <c r="BU201" s="183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530"/>
      <c r="CJ201" s="531"/>
      <c r="CK201" s="531"/>
      <c r="CL201" s="532"/>
      <c r="CM201" s="530"/>
      <c r="CN201" s="531"/>
      <c r="CO201" s="531"/>
      <c r="CP201" s="531"/>
      <c r="CQ201" s="537"/>
      <c r="CR201" s="538"/>
      <c r="CS201" s="538"/>
      <c r="CT201" s="539"/>
      <c r="CU201" s="542"/>
      <c r="CV201" s="542"/>
      <c r="CW201" s="542"/>
      <c r="CX201" s="542"/>
      <c r="CY201" s="542"/>
      <c r="CZ201" s="542"/>
      <c r="DA201" s="500"/>
      <c r="DB201" s="500"/>
      <c r="DG201" s="530"/>
      <c r="DH201" s="531"/>
      <c r="DI201" s="531"/>
      <c r="DJ201" s="532"/>
      <c r="DK201" s="530"/>
      <c r="DL201" s="531"/>
      <c r="DM201" s="531"/>
      <c r="DN201" s="532"/>
    </row>
    <row r="202" spans="66:121" ht="13.5" customHeight="1" hidden="1"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500"/>
      <c r="CJ202" s="500"/>
      <c r="CK202" s="500"/>
      <c r="CL202" s="500"/>
      <c r="CM202" s="500"/>
      <c r="CN202" s="500"/>
      <c r="CO202" s="500"/>
      <c r="CP202" s="500"/>
      <c r="CQ202" s="500"/>
      <c r="CR202" s="500"/>
      <c r="CS202" s="500"/>
      <c r="CT202" s="500"/>
      <c r="CU202" s="500"/>
      <c r="CV202" s="500"/>
      <c r="CW202" s="500"/>
      <c r="CX202" s="543"/>
      <c r="CY202" s="543"/>
      <c r="CZ202" s="543"/>
      <c r="DA202" s="500"/>
      <c r="DB202" s="500"/>
      <c r="DC202" s="500"/>
      <c r="DD202" s="500"/>
      <c r="DE202" s="500"/>
      <c r="DF202" s="500"/>
      <c r="DG202" s="500"/>
      <c r="DH202" s="500"/>
      <c r="DI202" s="500"/>
      <c r="DJ202" s="500"/>
      <c r="DK202" s="500"/>
      <c r="DL202" s="500"/>
      <c r="DM202" s="500"/>
      <c r="DN202" s="500"/>
      <c r="DO202" s="500"/>
      <c r="DP202" s="500"/>
      <c r="DQ202" s="500"/>
    </row>
    <row r="203" spans="4:121" ht="21" customHeight="1" hidden="1">
      <c r="D203" s="220" t="s">
        <v>173</v>
      </c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2"/>
      <c r="R203" s="232" t="e">
        <f>D205</f>
        <v>#REF!</v>
      </c>
      <c r="S203" s="234"/>
      <c r="T203" s="234"/>
      <c r="U203" s="234"/>
      <c r="V203" s="234"/>
      <c r="W203" s="234" t="s">
        <v>158</v>
      </c>
      <c r="X203" s="234" t="e">
        <f>D208</f>
        <v>#REF!</v>
      </c>
      <c r="Y203" s="234"/>
      <c r="Z203" s="234"/>
      <c r="AA203" s="234"/>
      <c r="AB203" s="468"/>
      <c r="AC203" s="232" t="e">
        <f>D210</f>
        <v>#REF!</v>
      </c>
      <c r="AD203" s="234"/>
      <c r="AE203" s="234"/>
      <c r="AF203" s="234"/>
      <c r="AG203" s="234"/>
      <c r="AH203" s="234" t="s">
        <v>158</v>
      </c>
      <c r="AI203" s="234" t="e">
        <f>D213</f>
        <v>#REF!</v>
      </c>
      <c r="AJ203" s="234"/>
      <c r="AK203" s="234"/>
      <c r="AL203" s="234"/>
      <c r="AM203" s="468"/>
      <c r="AN203" s="232" t="e">
        <f>D215</f>
        <v>#REF!</v>
      </c>
      <c r="AO203" s="234"/>
      <c r="AP203" s="234"/>
      <c r="AQ203" s="234"/>
      <c r="AR203" s="234"/>
      <c r="AS203" s="234" t="s">
        <v>158</v>
      </c>
      <c r="AT203" s="234" t="e">
        <f>D218</f>
        <v>#REF!</v>
      </c>
      <c r="AU203" s="234"/>
      <c r="AV203" s="234"/>
      <c r="AW203" s="234"/>
      <c r="AX203" s="468"/>
      <c r="AY203" s="232" t="e">
        <f>D220</f>
        <v>#REF!</v>
      </c>
      <c r="AZ203" s="234"/>
      <c r="BA203" s="234"/>
      <c r="BB203" s="234"/>
      <c r="BC203" s="234"/>
      <c r="BD203" s="234" t="s">
        <v>158</v>
      </c>
      <c r="BE203" s="234" t="e">
        <f>D223</f>
        <v>#REF!</v>
      </c>
      <c r="BF203" s="234"/>
      <c r="BG203" s="234"/>
      <c r="BH203" s="234"/>
      <c r="BI203" s="468"/>
      <c r="BJ203" s="243" t="s">
        <v>54</v>
      </c>
      <c r="BK203" s="244"/>
      <c r="BL203" s="244"/>
      <c r="BM203" s="245"/>
      <c r="BN203" s="243" t="s">
        <v>55</v>
      </c>
      <c r="BO203" s="244"/>
      <c r="BP203" s="244"/>
      <c r="BQ203" s="245"/>
      <c r="BR203" s="461" t="s">
        <v>159</v>
      </c>
      <c r="BS203" s="462"/>
      <c r="BT203" s="462"/>
      <c r="BU203" s="465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  <c r="CI203" s="501" t="s">
        <v>160</v>
      </c>
      <c r="CJ203" s="502"/>
      <c r="CK203" s="502"/>
      <c r="CL203" s="503"/>
      <c r="CM203" s="504" t="s">
        <v>161</v>
      </c>
      <c r="CN203" s="505"/>
      <c r="CO203" s="505"/>
      <c r="CP203" s="505"/>
      <c r="CQ203" s="506" t="s">
        <v>56</v>
      </c>
      <c r="CR203" s="507"/>
      <c r="CS203" s="507"/>
      <c r="CT203" s="508"/>
      <c r="CU203" s="500"/>
      <c r="CV203" s="500"/>
      <c r="CW203" s="500"/>
      <c r="CX203" s="500"/>
      <c r="CY203" s="500"/>
      <c r="CZ203" s="509"/>
      <c r="DA203" s="509"/>
      <c r="DB203" s="509"/>
      <c r="DC203" s="500"/>
      <c r="DG203" s="504" t="s">
        <v>162</v>
      </c>
      <c r="DH203" s="505"/>
      <c r="DI203" s="505"/>
      <c r="DJ203" s="510"/>
      <c r="DK203" s="504" t="s">
        <v>163</v>
      </c>
      <c r="DL203" s="505"/>
      <c r="DM203" s="505"/>
      <c r="DN203" s="510"/>
      <c r="DO203" s="500"/>
      <c r="DP203" s="500"/>
      <c r="DQ203" s="500"/>
    </row>
    <row r="204" spans="4:121" ht="21" customHeight="1" hidden="1">
      <c r="D204" s="223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5"/>
      <c r="R204" s="470"/>
      <c r="S204" s="467"/>
      <c r="T204" s="467"/>
      <c r="U204" s="467"/>
      <c r="V204" s="467"/>
      <c r="W204" s="467"/>
      <c r="X204" s="467"/>
      <c r="Y204" s="467"/>
      <c r="Z204" s="467"/>
      <c r="AA204" s="467"/>
      <c r="AB204" s="469"/>
      <c r="AC204" s="470"/>
      <c r="AD204" s="467"/>
      <c r="AE204" s="467"/>
      <c r="AF204" s="467"/>
      <c r="AG204" s="467"/>
      <c r="AH204" s="467"/>
      <c r="AI204" s="467"/>
      <c r="AJ204" s="467"/>
      <c r="AK204" s="467"/>
      <c r="AL204" s="467"/>
      <c r="AM204" s="469"/>
      <c r="AN204" s="470"/>
      <c r="AO204" s="467"/>
      <c r="AP204" s="467"/>
      <c r="AQ204" s="467"/>
      <c r="AR204" s="467"/>
      <c r="AS204" s="467"/>
      <c r="AT204" s="467"/>
      <c r="AU204" s="467"/>
      <c r="AV204" s="467"/>
      <c r="AW204" s="467"/>
      <c r="AX204" s="469"/>
      <c r="AY204" s="470"/>
      <c r="AZ204" s="467"/>
      <c r="BA204" s="467"/>
      <c r="BB204" s="467"/>
      <c r="BC204" s="467"/>
      <c r="BD204" s="467"/>
      <c r="BE204" s="467"/>
      <c r="BF204" s="467"/>
      <c r="BG204" s="467"/>
      <c r="BH204" s="467"/>
      <c r="BI204" s="469"/>
      <c r="BJ204" s="246"/>
      <c r="BK204" s="235"/>
      <c r="BL204" s="235"/>
      <c r="BM204" s="236"/>
      <c r="BN204" s="246"/>
      <c r="BO204" s="235"/>
      <c r="BP204" s="235"/>
      <c r="BQ204" s="236"/>
      <c r="BR204" s="463"/>
      <c r="BS204" s="464"/>
      <c r="BT204" s="464"/>
      <c r="BU204" s="466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511"/>
      <c r="CJ204" s="512"/>
      <c r="CK204" s="512"/>
      <c r="CL204" s="513"/>
      <c r="CM204" s="514"/>
      <c r="CN204" s="515"/>
      <c r="CO204" s="515"/>
      <c r="CP204" s="515"/>
      <c r="CQ204" s="516"/>
      <c r="CR204" s="517"/>
      <c r="CS204" s="517"/>
      <c r="CT204" s="518"/>
      <c r="CU204" s="500"/>
      <c r="CV204" s="500"/>
      <c r="CW204" s="500"/>
      <c r="CX204" s="500"/>
      <c r="CY204" s="500"/>
      <c r="CZ204" s="509"/>
      <c r="DA204" s="509"/>
      <c r="DB204" s="509"/>
      <c r="DC204" s="500"/>
      <c r="DG204" s="514"/>
      <c r="DH204" s="515"/>
      <c r="DI204" s="515"/>
      <c r="DJ204" s="519"/>
      <c r="DK204" s="514"/>
      <c r="DL204" s="515"/>
      <c r="DM204" s="515"/>
      <c r="DN204" s="519"/>
      <c r="DO204" s="500"/>
      <c r="DP204" s="500"/>
      <c r="DQ204" s="500"/>
    </row>
    <row r="205" spans="1:118" ht="12" customHeight="1" hidden="1">
      <c r="A205" s="439" t="e">
        <f>'[1]組合せ'!#REF!</f>
        <v>#REF!</v>
      </c>
      <c r="B205" s="206"/>
      <c r="C205" s="206"/>
      <c r="D205" s="354" t="e">
        <f>VLOOKUP(A205,'[1]参加者名簿'!$Q$86:$R$145,2)</f>
        <v>#REF!</v>
      </c>
      <c r="E205" s="355"/>
      <c r="F205" s="355"/>
      <c r="G205" s="355"/>
      <c r="H205" s="355"/>
      <c r="I205" s="358" t="e">
        <f>VLOOKUP($A205,'[1]参加者名簿'!$Q$86:$T$145,4)</f>
        <v>#REF!</v>
      </c>
      <c r="J205" s="359"/>
      <c r="K205" s="359"/>
      <c r="L205" s="359"/>
      <c r="M205" s="359"/>
      <c r="N205" s="359"/>
      <c r="O205" s="359"/>
      <c r="P205" s="359"/>
      <c r="Q205" s="360"/>
      <c r="R205" s="165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458"/>
      <c r="AD205" s="451"/>
      <c r="AE205" s="451"/>
      <c r="AF205" s="457" t="str">
        <f>IF(AD207="","",IF(AD207&gt;AL207,"○","●"))</f>
        <v>○</v>
      </c>
      <c r="AG205" s="457"/>
      <c r="AH205" s="457"/>
      <c r="AI205" s="457"/>
      <c r="AJ205" s="457"/>
      <c r="AK205" s="451"/>
      <c r="AL205" s="451"/>
      <c r="AM205" s="452"/>
      <c r="AN205" s="458"/>
      <c r="AO205" s="451"/>
      <c r="AP205" s="451"/>
      <c r="AQ205" s="457" t="str">
        <f>IF(AO207="","",IF(AO207&gt;AW207,"○","●"))</f>
        <v>○</v>
      </c>
      <c r="AR205" s="457"/>
      <c r="AS205" s="457"/>
      <c r="AT205" s="457"/>
      <c r="AU205" s="457"/>
      <c r="AV205" s="451"/>
      <c r="AW205" s="451"/>
      <c r="AX205" s="452"/>
      <c r="AY205" s="458"/>
      <c r="AZ205" s="451"/>
      <c r="BA205" s="451"/>
      <c r="BB205" s="457" t="str">
        <f>IF(AZ207="","",IF(AZ207&gt;BH207,"○","●"))</f>
        <v>○</v>
      </c>
      <c r="BC205" s="457"/>
      <c r="BD205" s="457"/>
      <c r="BE205" s="457"/>
      <c r="BF205" s="457"/>
      <c r="BG205" s="451"/>
      <c r="BH205" s="451"/>
      <c r="BI205" s="452"/>
      <c r="BJ205" s="184"/>
      <c r="BK205" s="152"/>
      <c r="BL205" s="152"/>
      <c r="BM205" s="152"/>
      <c r="BN205" s="188"/>
      <c r="BO205" s="152"/>
      <c r="BP205" s="152"/>
      <c r="BQ205" s="152"/>
      <c r="BR205" s="188"/>
      <c r="BS205" s="189"/>
      <c r="BT205" s="152"/>
      <c r="BU205" s="181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520"/>
      <c r="CJ205" s="500"/>
      <c r="CK205" s="500"/>
      <c r="CL205" s="521"/>
      <c r="CM205" s="520"/>
      <c r="CN205" s="500"/>
      <c r="CO205" s="500"/>
      <c r="CP205" s="500"/>
      <c r="CQ205" s="522"/>
      <c r="CR205" s="500"/>
      <c r="CS205" s="500"/>
      <c r="CT205" s="523"/>
      <c r="CU205" s="500"/>
      <c r="CV205" s="500"/>
      <c r="CW205" s="500"/>
      <c r="CX205" s="500"/>
      <c r="CY205" s="500"/>
      <c r="CZ205" s="509"/>
      <c r="DA205" s="509"/>
      <c r="DB205" s="509"/>
      <c r="DC205" s="500"/>
      <c r="DG205" s="520"/>
      <c r="DH205" s="500"/>
      <c r="DI205" s="500"/>
      <c r="DJ205" s="521"/>
      <c r="DK205" s="520"/>
      <c r="DL205" s="500"/>
      <c r="DM205" s="500"/>
      <c r="DN205" s="521"/>
    </row>
    <row r="206" spans="1:118" ht="12" customHeight="1" hidden="1">
      <c r="A206" s="439"/>
      <c r="B206" s="455"/>
      <c r="C206" s="456"/>
      <c r="D206" s="356"/>
      <c r="E206" s="357"/>
      <c r="F206" s="357"/>
      <c r="G206" s="357"/>
      <c r="H206" s="357"/>
      <c r="I206" s="361"/>
      <c r="J206" s="361"/>
      <c r="K206" s="361"/>
      <c r="L206" s="361"/>
      <c r="M206" s="361"/>
      <c r="N206" s="361"/>
      <c r="O206" s="361"/>
      <c r="P206" s="361"/>
      <c r="Q206" s="362"/>
      <c r="R206" s="168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459"/>
      <c r="AD206" s="453"/>
      <c r="AE206" s="453"/>
      <c r="AF206" s="430"/>
      <c r="AG206" s="430"/>
      <c r="AH206" s="430"/>
      <c r="AI206" s="430"/>
      <c r="AJ206" s="430"/>
      <c r="AK206" s="453"/>
      <c r="AL206" s="453"/>
      <c r="AM206" s="454"/>
      <c r="AN206" s="459"/>
      <c r="AO206" s="453"/>
      <c r="AP206" s="453"/>
      <c r="AQ206" s="430"/>
      <c r="AR206" s="430"/>
      <c r="AS206" s="430"/>
      <c r="AT206" s="430"/>
      <c r="AU206" s="430"/>
      <c r="AV206" s="453"/>
      <c r="AW206" s="453"/>
      <c r="AX206" s="454"/>
      <c r="AY206" s="459"/>
      <c r="AZ206" s="453"/>
      <c r="BA206" s="453"/>
      <c r="BB206" s="430"/>
      <c r="BC206" s="430"/>
      <c r="BD206" s="430"/>
      <c r="BE206" s="430"/>
      <c r="BF206" s="430"/>
      <c r="BG206" s="453"/>
      <c r="BH206" s="453"/>
      <c r="BI206" s="454"/>
      <c r="BJ206" s="184"/>
      <c r="BK206" s="449">
        <f>COUNTIF($R205:$BI206,"○")</f>
        <v>3</v>
      </c>
      <c r="BL206" s="449"/>
      <c r="BM206" s="194"/>
      <c r="BN206" s="184"/>
      <c r="BO206" s="449">
        <f>COUNTIF($R205:$BI206,"●")</f>
        <v>0</v>
      </c>
      <c r="BP206" s="449"/>
      <c r="BQ206" s="194"/>
      <c r="BR206" s="193"/>
      <c r="BS206" s="449">
        <f>RANK(BK206,BJ205:BN224,0)</f>
        <v>1</v>
      </c>
      <c r="BT206" s="449"/>
      <c r="BU206" s="158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520"/>
      <c r="CJ206" s="524">
        <f>RANK(DH206,DG205:DJ224,0)</f>
        <v>1</v>
      </c>
      <c r="CK206" s="524"/>
      <c r="CL206" s="521"/>
      <c r="CM206" s="520"/>
      <c r="CN206" s="524">
        <f>RANK(DK206,DK205:DN224,0)</f>
        <v>1</v>
      </c>
      <c r="CO206" s="524"/>
      <c r="CP206" s="500"/>
      <c r="CQ206" s="522"/>
      <c r="CR206" s="525">
        <v>1</v>
      </c>
      <c r="CS206" s="525"/>
      <c r="CT206" s="523"/>
      <c r="CU206" s="500"/>
      <c r="CV206" s="500"/>
      <c r="CW206" s="500"/>
      <c r="CX206" s="500"/>
      <c r="CY206" s="500"/>
      <c r="CZ206" s="509"/>
      <c r="DA206" s="509"/>
      <c r="DB206" s="509"/>
      <c r="DC206" s="500"/>
      <c r="DG206" s="520"/>
      <c r="DH206" s="526">
        <f>S207+AD207+AO207+AZ207-AA207-AL207-AW207-BH207</f>
        <v>6</v>
      </c>
      <c r="DI206" s="526"/>
      <c r="DJ206" s="521"/>
      <c r="DK206" s="527">
        <f>SUM(U207:V209)+SUM(AF207:AG209)+SUM(AQ207:AR209)+SUM(BB207:BC209)-SUM(X207:Y209)-SUM(AI207:AJ209)-SUM(AT207:AU209)-SUM(BE207:BF209)</f>
        <v>87</v>
      </c>
      <c r="DL206" s="364"/>
      <c r="DM206" s="364"/>
      <c r="DN206" s="528"/>
    </row>
    <row r="207" spans="1:127" ht="12" customHeight="1" hidden="1">
      <c r="A207" s="439"/>
      <c r="B207" s="455"/>
      <c r="C207" s="456"/>
      <c r="D207" s="169"/>
      <c r="E207" s="163"/>
      <c r="F207" s="163"/>
      <c r="G207" s="163"/>
      <c r="H207" s="163"/>
      <c r="I207" s="207"/>
      <c r="J207" s="208"/>
      <c r="K207" s="208"/>
      <c r="L207" s="208"/>
      <c r="M207" s="208"/>
      <c r="N207" s="208"/>
      <c r="O207" s="208"/>
      <c r="P207" s="208"/>
      <c r="Q207" s="209"/>
      <c r="R207" s="168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8"/>
      <c r="AD207" s="436">
        <f>IF(AF207="","",SUM(DR207:DR209))</f>
        <v>2</v>
      </c>
      <c r="AE207" s="449" t="str">
        <f>IF(AF207="","","(")</f>
        <v>(</v>
      </c>
      <c r="AF207" s="460">
        <v>21</v>
      </c>
      <c r="AG207" s="460"/>
      <c r="AH207" s="164" t="str">
        <f>IF(AF207="","","-")</f>
        <v>-</v>
      </c>
      <c r="AI207" s="460">
        <v>3</v>
      </c>
      <c r="AJ207" s="460"/>
      <c r="AK207" s="449" t="str">
        <f>IF(AF207="","",")")</f>
        <v>)</v>
      </c>
      <c r="AL207" s="436">
        <f>IF(AF207="","",SUM(DS207:DS209))</f>
        <v>0</v>
      </c>
      <c r="AM207" s="158"/>
      <c r="AN207" s="168"/>
      <c r="AO207" s="436">
        <f>IF(AQ207="","",SUM(DT207:DT209))</f>
        <v>2</v>
      </c>
      <c r="AP207" s="449" t="str">
        <f>IF(AQ207="","","(")</f>
        <v>(</v>
      </c>
      <c r="AQ207" s="460">
        <v>21</v>
      </c>
      <c r="AR207" s="460"/>
      <c r="AS207" s="164" t="str">
        <f>IF(AQ207="","","-")</f>
        <v>-</v>
      </c>
      <c r="AT207" s="460">
        <v>5</v>
      </c>
      <c r="AU207" s="460"/>
      <c r="AV207" s="449" t="str">
        <f>IF(AQ207="","",")")</f>
        <v>)</v>
      </c>
      <c r="AW207" s="436">
        <f>IF(AQ207="","",SUM(DU207:DU209))</f>
        <v>0</v>
      </c>
      <c r="AX207" s="158"/>
      <c r="AY207" s="168"/>
      <c r="AZ207" s="436">
        <f>IF(BB207="","",SUM(DV207:DV209))</f>
        <v>2</v>
      </c>
      <c r="BA207" s="449" t="str">
        <f>IF(BB207="","","(")</f>
        <v>(</v>
      </c>
      <c r="BB207" s="460">
        <v>21</v>
      </c>
      <c r="BC207" s="460"/>
      <c r="BD207" s="164" t="str">
        <f>IF(BB207="","","-")</f>
        <v>-</v>
      </c>
      <c r="BE207" s="460">
        <v>9</v>
      </c>
      <c r="BF207" s="460"/>
      <c r="BG207" s="449" t="str">
        <f>IF(BB207="","",")")</f>
        <v>)</v>
      </c>
      <c r="BH207" s="436">
        <f>IF(BB207="","",SUM(DW207:DW209))</f>
        <v>0</v>
      </c>
      <c r="BI207" s="158"/>
      <c r="BJ207" s="184"/>
      <c r="BK207" s="449"/>
      <c r="BL207" s="449"/>
      <c r="BM207" s="194"/>
      <c r="BN207" s="184"/>
      <c r="BO207" s="449"/>
      <c r="BP207" s="449"/>
      <c r="BQ207" s="194"/>
      <c r="BR207" s="193"/>
      <c r="BS207" s="449"/>
      <c r="BT207" s="449"/>
      <c r="BU207" s="202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520"/>
      <c r="CJ207" s="524"/>
      <c r="CK207" s="524"/>
      <c r="CL207" s="521"/>
      <c r="CM207" s="520"/>
      <c r="CN207" s="524"/>
      <c r="CO207" s="524"/>
      <c r="CP207" s="500"/>
      <c r="CQ207" s="522"/>
      <c r="CR207" s="525"/>
      <c r="CS207" s="525"/>
      <c r="CT207" s="523"/>
      <c r="CU207" s="500"/>
      <c r="CV207" s="500"/>
      <c r="CW207" s="500"/>
      <c r="CX207" s="500"/>
      <c r="CY207" s="500"/>
      <c r="CZ207" s="509"/>
      <c r="DA207" s="509"/>
      <c r="DB207" s="509"/>
      <c r="DC207" s="500"/>
      <c r="DG207" s="520"/>
      <c r="DH207" s="526"/>
      <c r="DI207" s="526"/>
      <c r="DJ207" s="521"/>
      <c r="DK207" s="529"/>
      <c r="DL207" s="364"/>
      <c r="DM207" s="364"/>
      <c r="DN207" s="528"/>
      <c r="DR207" s="138">
        <f>IF(AF207="","",IF(AF207&gt;AI207,1,0))</f>
        <v>1</v>
      </c>
      <c r="DS207" s="138">
        <f>IF(AI207="","",IF(AI207&gt;AF207,1,0))</f>
        <v>0</v>
      </c>
      <c r="DT207" s="138">
        <f>IF(AQ207="","",IF(AQ207&gt;AT207,1,0))</f>
        <v>1</v>
      </c>
      <c r="DU207" s="138">
        <f>IF(AT207="","",IF(AT207&gt;AQ207,1,0))</f>
        <v>0</v>
      </c>
      <c r="DV207" s="138">
        <f>IF(BB207="","",IF(BB207&gt;BE207,1,0))</f>
        <v>1</v>
      </c>
      <c r="DW207" s="138">
        <f>IF(BB207="","",IF(BE207&gt;BB207,1,0))</f>
        <v>0</v>
      </c>
    </row>
    <row r="208" spans="1:127" ht="12" customHeight="1" hidden="1">
      <c r="A208" s="439" t="e">
        <f>'[1]組合せ'!#REF!</f>
        <v>#REF!</v>
      </c>
      <c r="B208" s="455"/>
      <c r="C208" s="456"/>
      <c r="D208" s="311" t="e">
        <f>VLOOKUP(A208,'[1]参加者名簿'!$Q$86:$R$145,2)</f>
        <v>#REF!</v>
      </c>
      <c r="E208" s="440"/>
      <c r="F208" s="440"/>
      <c r="G208" s="440"/>
      <c r="H208" s="440"/>
      <c r="I208" s="253" t="e">
        <f>VLOOKUP($A208,'[1]参加者名簿'!$Q$86:$T$145,4)</f>
        <v>#REF!</v>
      </c>
      <c r="J208" s="443"/>
      <c r="K208" s="443"/>
      <c r="L208" s="443"/>
      <c r="M208" s="443"/>
      <c r="N208" s="443"/>
      <c r="O208" s="443"/>
      <c r="P208" s="443"/>
      <c r="Q208" s="444"/>
      <c r="R208" s="168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8"/>
      <c r="AD208" s="310"/>
      <c r="AE208" s="449"/>
      <c r="AF208" s="460"/>
      <c r="AG208" s="460"/>
      <c r="AH208" s="164">
        <f>IF(AF208="","","-")</f>
      </c>
      <c r="AI208" s="460"/>
      <c r="AJ208" s="460"/>
      <c r="AK208" s="449"/>
      <c r="AL208" s="310"/>
      <c r="AM208" s="180"/>
      <c r="AN208" s="184"/>
      <c r="AO208" s="310"/>
      <c r="AP208" s="449"/>
      <c r="AQ208" s="460"/>
      <c r="AR208" s="460"/>
      <c r="AS208" s="164">
        <f>IF(AQ208="","","-")</f>
      </c>
      <c r="AT208" s="460"/>
      <c r="AU208" s="460"/>
      <c r="AV208" s="449"/>
      <c r="AW208" s="310"/>
      <c r="AX208" s="180"/>
      <c r="AY208" s="184"/>
      <c r="AZ208" s="310"/>
      <c r="BA208" s="449"/>
      <c r="BB208" s="460"/>
      <c r="BC208" s="460"/>
      <c r="BD208" s="164">
        <f>IF(BB208="","","-")</f>
      </c>
      <c r="BE208" s="460"/>
      <c r="BF208" s="460"/>
      <c r="BG208" s="449"/>
      <c r="BH208" s="310"/>
      <c r="BI208" s="180"/>
      <c r="BJ208" s="184"/>
      <c r="BK208" s="449"/>
      <c r="BL208" s="449"/>
      <c r="BM208" s="194"/>
      <c r="BN208" s="184"/>
      <c r="BO208" s="449"/>
      <c r="BP208" s="449"/>
      <c r="BQ208" s="194"/>
      <c r="BR208" s="193"/>
      <c r="BS208" s="449"/>
      <c r="BT208" s="449"/>
      <c r="BU208" s="202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520"/>
      <c r="CJ208" s="524"/>
      <c r="CK208" s="524"/>
      <c r="CL208" s="521"/>
      <c r="CM208" s="520"/>
      <c r="CN208" s="524"/>
      <c r="CO208" s="524"/>
      <c r="CP208" s="500"/>
      <c r="CQ208" s="522"/>
      <c r="CR208" s="525"/>
      <c r="CS208" s="525"/>
      <c r="CT208" s="523"/>
      <c r="CU208" s="500"/>
      <c r="CV208" s="500"/>
      <c r="CW208" s="500"/>
      <c r="CX208" s="500"/>
      <c r="CY208" s="500"/>
      <c r="CZ208" s="509"/>
      <c r="DA208" s="509"/>
      <c r="DB208" s="509"/>
      <c r="DC208" s="500"/>
      <c r="DG208" s="520"/>
      <c r="DH208" s="526"/>
      <c r="DI208" s="526"/>
      <c r="DJ208" s="521"/>
      <c r="DK208" s="529"/>
      <c r="DL208" s="364"/>
      <c r="DM208" s="364"/>
      <c r="DN208" s="528"/>
      <c r="DR208" s="138">
        <f>IF(AF208="","",IF(AF208&gt;AI208,1,0))</f>
      </c>
      <c r="DS208" s="138">
        <f>IF(AI208="","",IF(AI208&gt;AF208,1,0))</f>
      </c>
      <c r="DT208" s="138">
        <f>IF(AQ208="","",IF(AQ208&gt;AT208,1,0))</f>
      </c>
      <c r="DU208" s="138">
        <f>IF(AT208="","",IF(AT208&gt;AQ208,1,0))</f>
      </c>
      <c r="DV208" s="138">
        <f>IF(BB208="","",IF(BB208&gt;BE208,1,0))</f>
      </c>
      <c r="DW208" s="138">
        <f>IF(BB208="","",IF(BE208&gt;BB208,1,0))</f>
      </c>
    </row>
    <row r="209" spans="1:127" ht="12" customHeight="1" hidden="1">
      <c r="A209" s="439"/>
      <c r="B209" s="206"/>
      <c r="C209" s="206"/>
      <c r="D209" s="441"/>
      <c r="E209" s="442"/>
      <c r="F209" s="442"/>
      <c r="G209" s="442"/>
      <c r="H209" s="442"/>
      <c r="I209" s="445"/>
      <c r="J209" s="445"/>
      <c r="K209" s="445"/>
      <c r="L209" s="445"/>
      <c r="M209" s="445"/>
      <c r="N209" s="445"/>
      <c r="O209" s="445"/>
      <c r="P209" s="445"/>
      <c r="Q209" s="446"/>
      <c r="R209" s="173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3"/>
      <c r="AD209" s="235"/>
      <c r="AE209" s="450"/>
      <c r="AF209" s="460">
        <v>21</v>
      </c>
      <c r="AG209" s="460"/>
      <c r="AH209" s="164" t="str">
        <f>IF(AF209="","","-")</f>
        <v>-</v>
      </c>
      <c r="AI209" s="460">
        <v>8</v>
      </c>
      <c r="AJ209" s="460"/>
      <c r="AK209" s="450"/>
      <c r="AL209" s="235"/>
      <c r="AM209" s="179"/>
      <c r="AN209" s="182"/>
      <c r="AO209" s="235"/>
      <c r="AP209" s="450"/>
      <c r="AQ209" s="460">
        <v>21</v>
      </c>
      <c r="AR209" s="460"/>
      <c r="AS209" s="164" t="str">
        <f>IF(AQ209="","","-")</f>
        <v>-</v>
      </c>
      <c r="AT209" s="460">
        <v>6</v>
      </c>
      <c r="AU209" s="460"/>
      <c r="AV209" s="450"/>
      <c r="AW209" s="235"/>
      <c r="AX209" s="179"/>
      <c r="AY209" s="182"/>
      <c r="AZ209" s="235"/>
      <c r="BA209" s="450"/>
      <c r="BB209" s="460">
        <v>21</v>
      </c>
      <c r="BC209" s="460"/>
      <c r="BD209" s="164" t="str">
        <f>IF(BB209="","","-")</f>
        <v>-</v>
      </c>
      <c r="BE209" s="460">
        <v>8</v>
      </c>
      <c r="BF209" s="460"/>
      <c r="BG209" s="450"/>
      <c r="BH209" s="235"/>
      <c r="BI209" s="179"/>
      <c r="BJ209" s="182"/>
      <c r="BK209" s="197"/>
      <c r="BL209" s="197"/>
      <c r="BM209" s="197"/>
      <c r="BN209" s="182"/>
      <c r="BO209" s="197"/>
      <c r="BP209" s="197"/>
      <c r="BQ209" s="197"/>
      <c r="BR209" s="182"/>
      <c r="BS209" s="197"/>
      <c r="BT209" s="197"/>
      <c r="BU209" s="183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530"/>
      <c r="CJ209" s="531"/>
      <c r="CK209" s="531"/>
      <c r="CL209" s="532"/>
      <c r="CM209" s="530"/>
      <c r="CN209" s="531"/>
      <c r="CO209" s="531"/>
      <c r="CP209" s="531"/>
      <c r="CQ209" s="533"/>
      <c r="CR209" s="531"/>
      <c r="CS209" s="531"/>
      <c r="CT209" s="534"/>
      <c r="CU209" s="500"/>
      <c r="CV209" s="500"/>
      <c r="CW209" s="500"/>
      <c r="CX209" s="500"/>
      <c r="CY209" s="500"/>
      <c r="CZ209" s="500"/>
      <c r="DA209" s="500"/>
      <c r="DB209" s="500"/>
      <c r="DC209" s="500"/>
      <c r="DG209" s="530"/>
      <c r="DH209" s="535"/>
      <c r="DI209" s="535"/>
      <c r="DJ209" s="532"/>
      <c r="DK209" s="530"/>
      <c r="DL209" s="535"/>
      <c r="DM209" s="535"/>
      <c r="DN209" s="532"/>
      <c r="DR209" s="138">
        <f>IF(AF209="","",IF(AF209&gt;AI209,1,0))</f>
        <v>1</v>
      </c>
      <c r="DS209" s="138">
        <f>IF(AI209="","",IF(AI209&gt;AF209,1,0))</f>
        <v>0</v>
      </c>
      <c r="DT209" s="138">
        <f>IF(AQ209="","",IF(AQ209&gt;AT209,1,0))</f>
        <v>1</v>
      </c>
      <c r="DU209" s="138">
        <f>IF(AT209="","",IF(AT209&gt;AQ209,1,0))</f>
        <v>0</v>
      </c>
      <c r="DV209" s="138">
        <f>IF(BB209="","",IF(BB209&gt;BE209,1,0))</f>
        <v>1</v>
      </c>
      <c r="DW209" s="138">
        <f>IF(BB209="","",IF(BE209&gt;BB209,1,0))</f>
        <v>0</v>
      </c>
    </row>
    <row r="210" spans="1:118" ht="12" customHeight="1" hidden="1">
      <c r="A210" s="439" t="e">
        <f>'[1]組合せ'!#REF!</f>
        <v>#REF!</v>
      </c>
      <c r="B210" s="206"/>
      <c r="C210" s="206"/>
      <c r="D210" s="354" t="e">
        <f>VLOOKUP(A210,'[1]参加者名簿'!$Q$86:$R$145,2)</f>
        <v>#REF!</v>
      </c>
      <c r="E210" s="355"/>
      <c r="F210" s="355"/>
      <c r="G210" s="355"/>
      <c r="H210" s="355"/>
      <c r="I210" s="358" t="e">
        <f>VLOOKUP($A210,'[1]参加者名簿'!$Q$86:$T$145,4)</f>
        <v>#REF!</v>
      </c>
      <c r="J210" s="359"/>
      <c r="K210" s="359"/>
      <c r="L210" s="359"/>
      <c r="M210" s="359"/>
      <c r="N210" s="359"/>
      <c r="O210" s="359"/>
      <c r="P210" s="359"/>
      <c r="Q210" s="360"/>
      <c r="R210" s="458">
        <f>IF(AC205="","",AC205)</f>
      </c>
      <c r="S210" s="451"/>
      <c r="T210" s="451"/>
      <c r="U210" s="457" t="str">
        <f>IF(AF205="○","●",IF(AF205="●","○",""))</f>
        <v>●</v>
      </c>
      <c r="V210" s="457"/>
      <c r="W210" s="457"/>
      <c r="X210" s="457"/>
      <c r="Y210" s="457"/>
      <c r="Z210" s="451">
        <f>IF(AK205="","",AK205)</f>
      </c>
      <c r="AA210" s="451"/>
      <c r="AB210" s="452"/>
      <c r="AC210" s="165"/>
      <c r="AD210" s="166"/>
      <c r="AE210" s="166"/>
      <c r="AF210" s="166"/>
      <c r="AG210" s="166"/>
      <c r="AH210" s="166"/>
      <c r="AI210" s="166"/>
      <c r="AJ210" s="166"/>
      <c r="AK210" s="166"/>
      <c r="AL210" s="189"/>
      <c r="AM210" s="198"/>
      <c r="AN210" s="458"/>
      <c r="AO210" s="451"/>
      <c r="AP210" s="451"/>
      <c r="AQ210" s="457" t="str">
        <f>IF(AO212="","",IF(AO212&gt;AW212,"○","●"))</f>
        <v>●</v>
      </c>
      <c r="AR210" s="457"/>
      <c r="AS210" s="457"/>
      <c r="AT210" s="457"/>
      <c r="AU210" s="457"/>
      <c r="AV210" s="451"/>
      <c r="AW210" s="451"/>
      <c r="AX210" s="452"/>
      <c r="AY210" s="458"/>
      <c r="AZ210" s="451"/>
      <c r="BA210" s="451"/>
      <c r="BB210" s="457" t="str">
        <f>IF(AZ212="","",IF(AZ212&gt;BH212,"○","●"))</f>
        <v>●</v>
      </c>
      <c r="BC210" s="457"/>
      <c r="BD210" s="457"/>
      <c r="BE210" s="457"/>
      <c r="BF210" s="457"/>
      <c r="BG210" s="451"/>
      <c r="BH210" s="451"/>
      <c r="BI210" s="452"/>
      <c r="BJ210" s="184"/>
      <c r="BK210" s="152"/>
      <c r="BL210" s="152"/>
      <c r="BM210" s="152"/>
      <c r="BN210" s="184"/>
      <c r="BO210" s="152"/>
      <c r="BP210" s="152"/>
      <c r="BQ210" s="152"/>
      <c r="BR210" s="184"/>
      <c r="BS210" s="152"/>
      <c r="BT210" s="152"/>
      <c r="BU210" s="181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520"/>
      <c r="CJ210" s="500"/>
      <c r="CK210" s="500"/>
      <c r="CL210" s="521"/>
      <c r="CM210" s="520"/>
      <c r="CN210" s="500"/>
      <c r="CO210" s="500"/>
      <c r="CP210" s="500"/>
      <c r="CQ210" s="522"/>
      <c r="CR210" s="500"/>
      <c r="CS210" s="500"/>
      <c r="CT210" s="523"/>
      <c r="CU210" s="500"/>
      <c r="CV210" s="500"/>
      <c r="CW210" s="500"/>
      <c r="CX210" s="500"/>
      <c r="CY210" s="500"/>
      <c r="CZ210" s="500"/>
      <c r="DA210" s="500"/>
      <c r="DB210" s="500"/>
      <c r="DC210" s="500"/>
      <c r="DG210" s="520"/>
      <c r="DH210" s="536"/>
      <c r="DI210" s="536"/>
      <c r="DJ210" s="521"/>
      <c r="DK210" s="520"/>
      <c r="DL210" s="536"/>
      <c r="DM210" s="536"/>
      <c r="DN210" s="521"/>
    </row>
    <row r="211" spans="1:118" ht="12" customHeight="1" hidden="1">
      <c r="A211" s="439"/>
      <c r="B211" s="455"/>
      <c r="C211" s="456"/>
      <c r="D211" s="356"/>
      <c r="E211" s="357"/>
      <c r="F211" s="357"/>
      <c r="G211" s="357"/>
      <c r="H211" s="357"/>
      <c r="I211" s="361"/>
      <c r="J211" s="361"/>
      <c r="K211" s="361"/>
      <c r="L211" s="361"/>
      <c r="M211" s="361"/>
      <c r="N211" s="361"/>
      <c r="O211" s="361"/>
      <c r="P211" s="361"/>
      <c r="Q211" s="362"/>
      <c r="R211" s="459"/>
      <c r="S211" s="453"/>
      <c r="T211" s="453"/>
      <c r="U211" s="430"/>
      <c r="V211" s="430"/>
      <c r="W211" s="430"/>
      <c r="X211" s="430"/>
      <c r="Y211" s="430"/>
      <c r="Z211" s="453"/>
      <c r="AA211" s="453"/>
      <c r="AB211" s="454"/>
      <c r="AC211" s="168"/>
      <c r="AD211" s="164"/>
      <c r="AE211" s="164"/>
      <c r="AF211" s="164"/>
      <c r="AG211" s="164"/>
      <c r="AH211" s="164"/>
      <c r="AI211" s="164"/>
      <c r="AJ211" s="164"/>
      <c r="AK211" s="164"/>
      <c r="AL211" s="152"/>
      <c r="AM211" s="181"/>
      <c r="AN211" s="459"/>
      <c r="AO211" s="453"/>
      <c r="AP211" s="453"/>
      <c r="AQ211" s="430"/>
      <c r="AR211" s="430"/>
      <c r="AS211" s="430"/>
      <c r="AT211" s="430"/>
      <c r="AU211" s="430"/>
      <c r="AV211" s="453"/>
      <c r="AW211" s="453"/>
      <c r="AX211" s="454"/>
      <c r="AY211" s="459"/>
      <c r="AZ211" s="453"/>
      <c r="BA211" s="453"/>
      <c r="BB211" s="430"/>
      <c r="BC211" s="430"/>
      <c r="BD211" s="430"/>
      <c r="BE211" s="430"/>
      <c r="BF211" s="430"/>
      <c r="BG211" s="453"/>
      <c r="BH211" s="453"/>
      <c r="BI211" s="454"/>
      <c r="BJ211" s="184"/>
      <c r="BK211" s="449">
        <f>COUNTIF($R210:$BI211,"○")</f>
        <v>0</v>
      </c>
      <c r="BL211" s="449"/>
      <c r="BM211" s="194"/>
      <c r="BN211" s="184"/>
      <c r="BO211" s="449">
        <f>COUNTIF($R210:$BI211,"●")</f>
        <v>3</v>
      </c>
      <c r="BP211" s="449"/>
      <c r="BQ211" s="194"/>
      <c r="BR211" s="193"/>
      <c r="BS211" s="449">
        <f>RANK(BK211,BJ205:BN224,0)</f>
        <v>4</v>
      </c>
      <c r="BT211" s="449"/>
      <c r="BU211" s="158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520"/>
      <c r="CJ211" s="524">
        <f>RANK(DH211,DG205:DJ224,0)</f>
        <v>4</v>
      </c>
      <c r="CK211" s="524"/>
      <c r="CL211" s="521"/>
      <c r="CM211" s="520"/>
      <c r="CN211" s="524">
        <f>RANK(DK211,DK205:DN224,0)</f>
        <v>4</v>
      </c>
      <c r="CO211" s="524"/>
      <c r="CP211" s="500"/>
      <c r="CQ211" s="522"/>
      <c r="CR211" s="525">
        <v>4</v>
      </c>
      <c r="CS211" s="525"/>
      <c r="CT211" s="523"/>
      <c r="CU211" s="500"/>
      <c r="CV211" s="500"/>
      <c r="CW211" s="500"/>
      <c r="CX211" s="500"/>
      <c r="CY211" s="500"/>
      <c r="CZ211" s="500"/>
      <c r="DA211" s="500"/>
      <c r="DB211" s="500"/>
      <c r="DC211" s="500"/>
      <c r="DG211" s="520"/>
      <c r="DH211" s="526">
        <f>S212+AD212+AO212+AZ212-AA212-AL212-AW212-BH212</f>
        <v>-6</v>
      </c>
      <c r="DI211" s="526"/>
      <c r="DJ211" s="521"/>
      <c r="DK211" s="527">
        <f>SUM(U212:V214)+SUM(AF212:AG214)+SUM(AQ212:AR214)+SUM(BB212:BC214)-SUM(X212:Y214)-SUM(AI212:AJ214)-SUM(AT212:AU214)-SUM(BE212:BF214)</f>
        <v>-56</v>
      </c>
      <c r="DL211" s="364"/>
      <c r="DM211" s="364"/>
      <c r="DN211" s="528"/>
    </row>
    <row r="212" spans="1:127" ht="12" customHeight="1" hidden="1">
      <c r="A212" s="439"/>
      <c r="B212" s="455"/>
      <c r="C212" s="456"/>
      <c r="D212" s="169"/>
      <c r="E212" s="163"/>
      <c r="F212" s="163"/>
      <c r="G212" s="163"/>
      <c r="H212" s="163"/>
      <c r="I212" s="207"/>
      <c r="J212" s="208"/>
      <c r="K212" s="208"/>
      <c r="L212" s="208"/>
      <c r="M212" s="208"/>
      <c r="N212" s="208"/>
      <c r="O212" s="208"/>
      <c r="P212" s="208"/>
      <c r="Q212" s="209"/>
      <c r="R212" s="168"/>
      <c r="S212" s="436">
        <f>IF(AL207="","",AL207)</f>
        <v>0</v>
      </c>
      <c r="T212" s="449" t="str">
        <f>IF(U212="","","(")</f>
        <v>(</v>
      </c>
      <c r="U212" s="436">
        <f>IF(AI207="","",AI207)</f>
        <v>3</v>
      </c>
      <c r="V212" s="436"/>
      <c r="W212" s="164" t="str">
        <f>IF(U212="","","-")</f>
        <v>-</v>
      </c>
      <c r="X212" s="436">
        <f>IF(AF207="","",AF207)</f>
        <v>21</v>
      </c>
      <c r="Y212" s="436"/>
      <c r="Z212" s="449" t="str">
        <f>IF(U212="","",")")</f>
        <v>)</v>
      </c>
      <c r="AA212" s="436">
        <f>IF(AD207="","",AD207)</f>
        <v>2</v>
      </c>
      <c r="AB212" s="164"/>
      <c r="AC212" s="168"/>
      <c r="AD212" s="164"/>
      <c r="AE212" s="164"/>
      <c r="AF212" s="164"/>
      <c r="AG212" s="164"/>
      <c r="AH212" s="164"/>
      <c r="AI212" s="164"/>
      <c r="AJ212" s="164"/>
      <c r="AK212" s="164"/>
      <c r="AL212" s="152"/>
      <c r="AM212" s="181"/>
      <c r="AN212" s="184"/>
      <c r="AO212" s="436">
        <f>IF(AQ212="","",SUM(DT212:DT214))</f>
        <v>0</v>
      </c>
      <c r="AP212" s="449" t="str">
        <f>IF(AQ212="","","(")</f>
        <v>(</v>
      </c>
      <c r="AQ212" s="460">
        <v>12</v>
      </c>
      <c r="AR212" s="460"/>
      <c r="AS212" s="164" t="str">
        <f>IF(AQ212="","","-")</f>
        <v>-</v>
      </c>
      <c r="AT212" s="460">
        <v>21</v>
      </c>
      <c r="AU212" s="460"/>
      <c r="AV212" s="449" t="str">
        <f>IF(AQ212="","",")")</f>
        <v>)</v>
      </c>
      <c r="AW212" s="436">
        <f>IF(AQ212="","",SUM(DU212:DU214))</f>
        <v>2</v>
      </c>
      <c r="AX212" s="181"/>
      <c r="AY212" s="168"/>
      <c r="AZ212" s="436">
        <f>IF(BB212="","",SUM(DV212:DV214))</f>
        <v>0</v>
      </c>
      <c r="BA212" s="449" t="str">
        <f>IF(BB212="","","(")</f>
        <v>(</v>
      </c>
      <c r="BB212" s="460">
        <v>18</v>
      </c>
      <c r="BC212" s="460"/>
      <c r="BD212" s="164" t="str">
        <f>IF(BB212="","","-")</f>
        <v>-</v>
      </c>
      <c r="BE212" s="460">
        <v>21</v>
      </c>
      <c r="BF212" s="460"/>
      <c r="BG212" s="449" t="str">
        <f>IF(BB212="","",")")</f>
        <v>)</v>
      </c>
      <c r="BH212" s="436">
        <f>IF(BB212="","",SUM(DW212:DW214))</f>
        <v>2</v>
      </c>
      <c r="BI212" s="158"/>
      <c r="BJ212" s="184"/>
      <c r="BK212" s="449"/>
      <c r="BL212" s="449"/>
      <c r="BM212" s="194"/>
      <c r="BN212" s="184"/>
      <c r="BO212" s="449"/>
      <c r="BP212" s="449"/>
      <c r="BQ212" s="194"/>
      <c r="BR212" s="193"/>
      <c r="BS212" s="449"/>
      <c r="BT212" s="449"/>
      <c r="BU212" s="202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520"/>
      <c r="CJ212" s="524"/>
      <c r="CK212" s="524"/>
      <c r="CL212" s="521"/>
      <c r="CM212" s="520"/>
      <c r="CN212" s="524"/>
      <c r="CO212" s="524"/>
      <c r="CP212" s="500"/>
      <c r="CQ212" s="522"/>
      <c r="CR212" s="525"/>
      <c r="CS212" s="525"/>
      <c r="CT212" s="523"/>
      <c r="CU212" s="500"/>
      <c r="CV212" s="500"/>
      <c r="CW212" s="500"/>
      <c r="CX212" s="500"/>
      <c r="CY212" s="500"/>
      <c r="CZ212" s="500"/>
      <c r="DA212" s="500"/>
      <c r="DB212" s="500"/>
      <c r="DC212" s="500"/>
      <c r="DG212" s="520"/>
      <c r="DH212" s="526"/>
      <c r="DI212" s="526"/>
      <c r="DJ212" s="521"/>
      <c r="DK212" s="529"/>
      <c r="DL212" s="364"/>
      <c r="DM212" s="364"/>
      <c r="DN212" s="528"/>
      <c r="DT212" s="138">
        <f>IF(AQ212="","",IF(AQ212&gt;AT212,1,0))</f>
        <v>0</v>
      </c>
      <c r="DU212" s="138">
        <f>IF(AT212="","",IF(AT212&gt;AQ212,1,0))</f>
        <v>1</v>
      </c>
      <c r="DV212" s="138">
        <f>IF(BB212="","",IF(BB212&gt;BE212,1,0))</f>
        <v>0</v>
      </c>
      <c r="DW212" s="138">
        <f>IF(BB212="","",IF(BE212&gt;BB212,1,0))</f>
        <v>1</v>
      </c>
    </row>
    <row r="213" spans="1:127" ht="12" customHeight="1" hidden="1">
      <c r="A213" s="439" t="e">
        <f>'[1]組合せ'!#REF!</f>
        <v>#REF!</v>
      </c>
      <c r="B213" s="455"/>
      <c r="C213" s="456"/>
      <c r="D213" s="311" t="e">
        <f>VLOOKUP(A213,'[1]参加者名簿'!$Q$86:$R$145,2)</f>
        <v>#REF!</v>
      </c>
      <c r="E213" s="440"/>
      <c r="F213" s="440"/>
      <c r="G213" s="440"/>
      <c r="H213" s="440"/>
      <c r="I213" s="253" t="e">
        <f>VLOOKUP($A213,'[1]参加者名簿'!$Q$86:$T$145,4)</f>
        <v>#REF!</v>
      </c>
      <c r="J213" s="443"/>
      <c r="K213" s="443"/>
      <c r="L213" s="443"/>
      <c r="M213" s="443"/>
      <c r="N213" s="443"/>
      <c r="O213" s="443"/>
      <c r="P213" s="443"/>
      <c r="Q213" s="444"/>
      <c r="R213" s="168"/>
      <c r="S213" s="310"/>
      <c r="T213" s="449"/>
      <c r="U213" s="436">
        <f>IF(AI208="","",AI208)</f>
      </c>
      <c r="V213" s="436"/>
      <c r="W213" s="164">
        <f>IF(U213="","","-")</f>
      </c>
      <c r="X213" s="436">
        <f>IF(AF208="","",AF208)</f>
      </c>
      <c r="Y213" s="436"/>
      <c r="Z213" s="449"/>
      <c r="AA213" s="310"/>
      <c r="AB213" s="164"/>
      <c r="AC213" s="168"/>
      <c r="AD213" s="164"/>
      <c r="AE213" s="164"/>
      <c r="AF213" s="164"/>
      <c r="AG213" s="164"/>
      <c r="AH213" s="164"/>
      <c r="AI213" s="164"/>
      <c r="AJ213" s="164"/>
      <c r="AK213" s="164"/>
      <c r="AL213" s="152"/>
      <c r="AM213" s="181"/>
      <c r="AN213" s="184"/>
      <c r="AO213" s="310"/>
      <c r="AP213" s="449"/>
      <c r="AQ213" s="460"/>
      <c r="AR213" s="460"/>
      <c r="AS213" s="164">
        <f>IF(AQ213="","","-")</f>
      </c>
      <c r="AT213" s="460"/>
      <c r="AU213" s="460"/>
      <c r="AV213" s="449"/>
      <c r="AW213" s="310"/>
      <c r="AX213" s="180"/>
      <c r="AY213" s="184"/>
      <c r="AZ213" s="310"/>
      <c r="BA213" s="449"/>
      <c r="BB213" s="460"/>
      <c r="BC213" s="460"/>
      <c r="BD213" s="164">
        <f>IF(BB213="","","-")</f>
      </c>
      <c r="BE213" s="460"/>
      <c r="BF213" s="460"/>
      <c r="BG213" s="449"/>
      <c r="BH213" s="310"/>
      <c r="BI213" s="180"/>
      <c r="BJ213" s="184"/>
      <c r="BK213" s="449"/>
      <c r="BL213" s="449"/>
      <c r="BM213" s="194"/>
      <c r="BN213" s="184"/>
      <c r="BO213" s="449"/>
      <c r="BP213" s="449"/>
      <c r="BQ213" s="194"/>
      <c r="BR213" s="193"/>
      <c r="BS213" s="449"/>
      <c r="BT213" s="449"/>
      <c r="BU213" s="202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520"/>
      <c r="CJ213" s="524"/>
      <c r="CK213" s="524"/>
      <c r="CL213" s="521"/>
      <c r="CM213" s="520"/>
      <c r="CN213" s="524"/>
      <c r="CO213" s="524"/>
      <c r="CP213" s="500"/>
      <c r="CQ213" s="522"/>
      <c r="CR213" s="525"/>
      <c r="CS213" s="525"/>
      <c r="CT213" s="523"/>
      <c r="CU213" s="500"/>
      <c r="CV213" s="500"/>
      <c r="CW213" s="500"/>
      <c r="CX213" s="500"/>
      <c r="CY213" s="500"/>
      <c r="CZ213" s="500"/>
      <c r="DA213" s="500"/>
      <c r="DB213" s="500"/>
      <c r="DC213" s="500"/>
      <c r="DG213" s="520"/>
      <c r="DH213" s="526"/>
      <c r="DI213" s="526"/>
      <c r="DJ213" s="521"/>
      <c r="DK213" s="529"/>
      <c r="DL213" s="364"/>
      <c r="DM213" s="364"/>
      <c r="DN213" s="528"/>
      <c r="DT213" s="138">
        <f>IF(AQ213="","",IF(AQ213&gt;AT213,1,0))</f>
      </c>
      <c r="DU213" s="138">
        <f>IF(AT213="","",IF(AT213&gt;AQ213,1,0))</f>
      </c>
      <c r="DV213" s="138">
        <f>IF(BB213="","",IF(BB213&gt;BE213,1,0))</f>
      </c>
      <c r="DW213" s="138">
        <f>IF(BB213="","",IF(BE213&gt;BB213,1,0))</f>
      </c>
    </row>
    <row r="214" spans="1:127" ht="12" customHeight="1" hidden="1">
      <c r="A214" s="439"/>
      <c r="B214" s="206"/>
      <c r="C214" s="206"/>
      <c r="D214" s="441"/>
      <c r="E214" s="442"/>
      <c r="F214" s="442"/>
      <c r="G214" s="442"/>
      <c r="H214" s="442"/>
      <c r="I214" s="445"/>
      <c r="J214" s="445"/>
      <c r="K214" s="445"/>
      <c r="L214" s="445"/>
      <c r="M214" s="445"/>
      <c r="N214" s="445"/>
      <c r="O214" s="445"/>
      <c r="P214" s="445"/>
      <c r="Q214" s="446"/>
      <c r="R214" s="173"/>
      <c r="S214" s="235"/>
      <c r="T214" s="450"/>
      <c r="U214" s="436">
        <f>IF(AI209="","",AI209)</f>
        <v>8</v>
      </c>
      <c r="V214" s="436"/>
      <c r="W214" s="164" t="str">
        <f>IF(U214="","","-")</f>
        <v>-</v>
      </c>
      <c r="X214" s="436">
        <f>IF(AF209="","",AF209)</f>
        <v>21</v>
      </c>
      <c r="Y214" s="436"/>
      <c r="Z214" s="450"/>
      <c r="AA214" s="235"/>
      <c r="AB214" s="174"/>
      <c r="AC214" s="173"/>
      <c r="AD214" s="174"/>
      <c r="AE214" s="174"/>
      <c r="AF214" s="174"/>
      <c r="AG214" s="174"/>
      <c r="AH214" s="174"/>
      <c r="AI214" s="174"/>
      <c r="AJ214" s="174"/>
      <c r="AK214" s="174"/>
      <c r="AL214" s="197"/>
      <c r="AM214" s="183"/>
      <c r="AN214" s="182"/>
      <c r="AO214" s="235"/>
      <c r="AP214" s="450"/>
      <c r="AQ214" s="460">
        <v>15</v>
      </c>
      <c r="AR214" s="460"/>
      <c r="AS214" s="164" t="str">
        <f>IF(AQ214="","","-")</f>
        <v>-</v>
      </c>
      <c r="AT214" s="460">
        <v>21</v>
      </c>
      <c r="AU214" s="460"/>
      <c r="AV214" s="450"/>
      <c r="AW214" s="235"/>
      <c r="AX214" s="179"/>
      <c r="AY214" s="182"/>
      <c r="AZ214" s="235"/>
      <c r="BA214" s="450"/>
      <c r="BB214" s="460">
        <v>14</v>
      </c>
      <c r="BC214" s="460"/>
      <c r="BD214" s="164" t="str">
        <f>IF(BB214="","","-")</f>
        <v>-</v>
      </c>
      <c r="BE214" s="460">
        <v>21</v>
      </c>
      <c r="BF214" s="460"/>
      <c r="BG214" s="450"/>
      <c r="BH214" s="235"/>
      <c r="BI214" s="179"/>
      <c r="BJ214" s="182"/>
      <c r="BK214" s="197"/>
      <c r="BL214" s="197"/>
      <c r="BM214" s="197"/>
      <c r="BN214" s="182"/>
      <c r="BO214" s="197"/>
      <c r="BP214" s="197"/>
      <c r="BQ214" s="197"/>
      <c r="BR214" s="182"/>
      <c r="BS214" s="197"/>
      <c r="BT214" s="197"/>
      <c r="BU214" s="183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530"/>
      <c r="CJ214" s="531"/>
      <c r="CK214" s="531"/>
      <c r="CL214" s="532"/>
      <c r="CM214" s="530"/>
      <c r="CN214" s="531"/>
      <c r="CO214" s="531"/>
      <c r="CP214" s="531"/>
      <c r="CQ214" s="533"/>
      <c r="CR214" s="531"/>
      <c r="CS214" s="531"/>
      <c r="CT214" s="534"/>
      <c r="CU214" s="500"/>
      <c r="CV214" s="500"/>
      <c r="CW214" s="500"/>
      <c r="CX214" s="500"/>
      <c r="CY214" s="500"/>
      <c r="CZ214" s="500"/>
      <c r="DA214" s="500"/>
      <c r="DB214" s="500"/>
      <c r="DC214" s="500"/>
      <c r="DG214" s="530"/>
      <c r="DH214" s="535"/>
      <c r="DI214" s="535"/>
      <c r="DJ214" s="532"/>
      <c r="DK214" s="530"/>
      <c r="DL214" s="535"/>
      <c r="DM214" s="535"/>
      <c r="DN214" s="532"/>
      <c r="DT214" s="138">
        <f>IF(AQ214="","",IF(AQ214&gt;AT214,1,0))</f>
        <v>0</v>
      </c>
      <c r="DU214" s="138">
        <f>IF(AT214="","",IF(AT214&gt;AQ214,1,0))</f>
        <v>1</v>
      </c>
      <c r="DV214" s="138">
        <f>IF(BB214="","",IF(BB214&gt;BE214,1,0))</f>
        <v>0</v>
      </c>
      <c r="DW214" s="138">
        <f>IF(BB214="","",IF(BE214&gt;BB214,1,0))</f>
        <v>1</v>
      </c>
    </row>
    <row r="215" spans="1:118" ht="12" customHeight="1" hidden="1">
      <c r="A215" s="439" t="e">
        <f>'[1]組合せ'!#REF!</f>
        <v>#REF!</v>
      </c>
      <c r="B215" s="206"/>
      <c r="C215" s="206"/>
      <c r="D215" s="354" t="e">
        <f>VLOOKUP(A215,'[1]参加者名簿'!$Q$86:$R$145,2)</f>
        <v>#REF!</v>
      </c>
      <c r="E215" s="355"/>
      <c r="F215" s="355"/>
      <c r="G215" s="355"/>
      <c r="H215" s="355"/>
      <c r="I215" s="358" t="e">
        <f>VLOOKUP($A215,'[1]参加者名簿'!$Q$86:$T$145,4)</f>
        <v>#REF!</v>
      </c>
      <c r="J215" s="359"/>
      <c r="K215" s="359"/>
      <c r="L215" s="359"/>
      <c r="M215" s="359"/>
      <c r="N215" s="359"/>
      <c r="O215" s="359"/>
      <c r="P215" s="359"/>
      <c r="Q215" s="360"/>
      <c r="R215" s="458">
        <f>IF(AN205="","",AN205)</f>
      </c>
      <c r="S215" s="451"/>
      <c r="T215" s="451"/>
      <c r="U215" s="457" t="str">
        <f>IF(AQ205="○","●",IF(AQ205="●","○",""))</f>
        <v>●</v>
      </c>
      <c r="V215" s="457"/>
      <c r="W215" s="457"/>
      <c r="X215" s="457"/>
      <c r="Y215" s="457"/>
      <c r="Z215" s="451">
        <f>IF(AV205="","",AV205)</f>
      </c>
      <c r="AA215" s="451"/>
      <c r="AB215" s="452"/>
      <c r="AC215" s="458">
        <f>IF(AN210="","",AN210)</f>
      </c>
      <c r="AD215" s="451"/>
      <c r="AE215" s="451"/>
      <c r="AF215" s="457" t="str">
        <f>IF(AQ210="○","●",IF(AQ210="●","○",""))</f>
        <v>○</v>
      </c>
      <c r="AG215" s="457"/>
      <c r="AH215" s="457"/>
      <c r="AI215" s="457"/>
      <c r="AJ215" s="457"/>
      <c r="AK215" s="451">
        <f>IF(AV210="","",AV210)</f>
      </c>
      <c r="AL215" s="451"/>
      <c r="AM215" s="452"/>
      <c r="AN215" s="188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98"/>
      <c r="AY215" s="458"/>
      <c r="AZ215" s="451"/>
      <c r="BA215" s="451"/>
      <c r="BB215" s="457" t="str">
        <f>IF(AZ217="","",IF(AZ217&gt;BH217,"○","●"))</f>
        <v>○</v>
      </c>
      <c r="BC215" s="457"/>
      <c r="BD215" s="457"/>
      <c r="BE215" s="457"/>
      <c r="BF215" s="457"/>
      <c r="BG215" s="451"/>
      <c r="BH215" s="451"/>
      <c r="BI215" s="452"/>
      <c r="BJ215" s="184"/>
      <c r="BK215" s="152"/>
      <c r="BL215" s="152"/>
      <c r="BM215" s="152"/>
      <c r="BN215" s="184"/>
      <c r="BO215" s="152"/>
      <c r="BP215" s="152"/>
      <c r="BQ215" s="152"/>
      <c r="BR215" s="184"/>
      <c r="BS215" s="152"/>
      <c r="BT215" s="152"/>
      <c r="BU215" s="181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520"/>
      <c r="CJ215" s="500"/>
      <c r="CK215" s="500"/>
      <c r="CL215" s="521"/>
      <c r="CM215" s="520"/>
      <c r="CN215" s="500"/>
      <c r="CO215" s="500"/>
      <c r="CP215" s="500"/>
      <c r="CQ215" s="522"/>
      <c r="CR215" s="500"/>
      <c r="CS215" s="500"/>
      <c r="CT215" s="523"/>
      <c r="CU215" s="500"/>
      <c r="CV215" s="500"/>
      <c r="CW215" s="500"/>
      <c r="CX215" s="500"/>
      <c r="CY215" s="500"/>
      <c r="CZ215" s="500"/>
      <c r="DA215" s="500"/>
      <c r="DB215" s="500"/>
      <c r="DC215" s="500"/>
      <c r="DG215" s="520"/>
      <c r="DH215" s="536"/>
      <c r="DI215" s="536"/>
      <c r="DJ215" s="521"/>
      <c r="DK215" s="520"/>
      <c r="DL215" s="536"/>
      <c r="DM215" s="536"/>
      <c r="DN215" s="521"/>
    </row>
    <row r="216" spans="1:118" ht="12" customHeight="1" hidden="1">
      <c r="A216" s="439"/>
      <c r="B216" s="455"/>
      <c r="C216" s="456"/>
      <c r="D216" s="356"/>
      <c r="E216" s="357"/>
      <c r="F216" s="357"/>
      <c r="G216" s="357"/>
      <c r="H216" s="357"/>
      <c r="I216" s="361"/>
      <c r="J216" s="361"/>
      <c r="K216" s="361"/>
      <c r="L216" s="361"/>
      <c r="M216" s="361"/>
      <c r="N216" s="361"/>
      <c r="O216" s="361"/>
      <c r="P216" s="361"/>
      <c r="Q216" s="362"/>
      <c r="R216" s="459"/>
      <c r="S216" s="453"/>
      <c r="T216" s="453"/>
      <c r="U216" s="430"/>
      <c r="V216" s="430"/>
      <c r="W216" s="430"/>
      <c r="X216" s="430"/>
      <c r="Y216" s="430"/>
      <c r="Z216" s="453"/>
      <c r="AA216" s="453"/>
      <c r="AB216" s="454"/>
      <c r="AC216" s="459"/>
      <c r="AD216" s="453"/>
      <c r="AE216" s="453"/>
      <c r="AF216" s="430"/>
      <c r="AG216" s="430"/>
      <c r="AH216" s="430"/>
      <c r="AI216" s="430"/>
      <c r="AJ216" s="430"/>
      <c r="AK216" s="453"/>
      <c r="AL216" s="453"/>
      <c r="AM216" s="454"/>
      <c r="AN216" s="184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81"/>
      <c r="AY216" s="459"/>
      <c r="AZ216" s="453"/>
      <c r="BA216" s="453"/>
      <c r="BB216" s="430"/>
      <c r="BC216" s="430"/>
      <c r="BD216" s="430"/>
      <c r="BE216" s="430"/>
      <c r="BF216" s="430"/>
      <c r="BG216" s="453"/>
      <c r="BH216" s="453"/>
      <c r="BI216" s="454"/>
      <c r="BJ216" s="184"/>
      <c r="BK216" s="449">
        <f>COUNTIF($R215:$BI216,"○")</f>
        <v>2</v>
      </c>
      <c r="BL216" s="449"/>
      <c r="BM216" s="194"/>
      <c r="BN216" s="184"/>
      <c r="BO216" s="449">
        <f>COUNTIF($R215:$BI216,"●")</f>
        <v>1</v>
      </c>
      <c r="BP216" s="449"/>
      <c r="BQ216" s="194"/>
      <c r="BR216" s="193"/>
      <c r="BS216" s="449">
        <f>RANK(BK216,BJ205:BN224,0)</f>
        <v>2</v>
      </c>
      <c r="BT216" s="449"/>
      <c r="BU216" s="158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520"/>
      <c r="CJ216" s="524">
        <f>RANK(DH216,DG205:DJ224,0)</f>
        <v>2</v>
      </c>
      <c r="CK216" s="524"/>
      <c r="CL216" s="521"/>
      <c r="CM216" s="520"/>
      <c r="CN216" s="524">
        <f>RANK(DK216,DK205:DN224,0)</f>
        <v>2</v>
      </c>
      <c r="CO216" s="524"/>
      <c r="CP216" s="500"/>
      <c r="CQ216" s="522"/>
      <c r="CR216" s="525">
        <v>2</v>
      </c>
      <c r="CS216" s="525"/>
      <c r="CT216" s="523"/>
      <c r="CU216" s="500"/>
      <c r="CV216" s="500"/>
      <c r="CW216" s="500"/>
      <c r="CX216" s="500"/>
      <c r="CY216" s="500"/>
      <c r="CZ216" s="500"/>
      <c r="DA216" s="500"/>
      <c r="DB216" s="500"/>
      <c r="DC216" s="500"/>
      <c r="DG216" s="520"/>
      <c r="DH216" s="526">
        <f>S217+AD217+AO217+AZ217-AA217-AL217-AW217-BH217</f>
        <v>2</v>
      </c>
      <c r="DI216" s="526"/>
      <c r="DJ216" s="521"/>
      <c r="DK216" s="527">
        <f>SUM(U217:V219)+SUM(AF217:AG219)+SUM(AQ217:AR219)+SUM(BB217:BC219)-SUM(X217:Y219)-SUM(AI217:AJ219)-SUM(AT217:AU219)-SUM(BE217:BF219)</f>
        <v>3</v>
      </c>
      <c r="DL216" s="364"/>
      <c r="DM216" s="364"/>
      <c r="DN216" s="528"/>
    </row>
    <row r="217" spans="1:127" ht="12" customHeight="1" hidden="1">
      <c r="A217" s="439"/>
      <c r="B217" s="455"/>
      <c r="C217" s="456"/>
      <c r="D217" s="169"/>
      <c r="E217" s="163"/>
      <c r="F217" s="163"/>
      <c r="G217" s="163"/>
      <c r="H217" s="163"/>
      <c r="I217" s="207"/>
      <c r="J217" s="208"/>
      <c r="K217" s="208"/>
      <c r="L217" s="208"/>
      <c r="M217" s="208"/>
      <c r="N217" s="208"/>
      <c r="O217" s="208"/>
      <c r="P217" s="208"/>
      <c r="Q217" s="209"/>
      <c r="R217" s="168"/>
      <c r="S217" s="436">
        <f>IF(AW207="","",AW207)</f>
        <v>0</v>
      </c>
      <c r="T217" s="449" t="str">
        <f>IF(U217="","","(")</f>
        <v>(</v>
      </c>
      <c r="U217" s="436">
        <f>IF(AT207="","",AT207)</f>
        <v>5</v>
      </c>
      <c r="V217" s="436"/>
      <c r="W217" s="164" t="str">
        <f>IF(U217="","","-")</f>
        <v>-</v>
      </c>
      <c r="X217" s="436">
        <f>IF(AQ207="","",AQ207)</f>
        <v>21</v>
      </c>
      <c r="Y217" s="436"/>
      <c r="Z217" s="449" t="str">
        <f>IF(U217="","",")")</f>
        <v>)</v>
      </c>
      <c r="AA217" s="436">
        <f>IF(AO207="","",AO207)</f>
        <v>2</v>
      </c>
      <c r="AB217" s="164"/>
      <c r="AC217" s="168"/>
      <c r="AD217" s="436">
        <f>IF(AW212="","",AW212)</f>
        <v>2</v>
      </c>
      <c r="AE217" s="449" t="str">
        <f>IF(AF217="","","(")</f>
        <v>(</v>
      </c>
      <c r="AF217" s="436">
        <f>IF(AT212="","",AT212)</f>
        <v>21</v>
      </c>
      <c r="AG217" s="436"/>
      <c r="AH217" s="164" t="str">
        <f>IF(AF217="","","-")</f>
        <v>-</v>
      </c>
      <c r="AI217" s="436">
        <f>IF(AQ212="","",AQ212)</f>
        <v>12</v>
      </c>
      <c r="AJ217" s="436"/>
      <c r="AK217" s="449" t="str">
        <f>IF(AF217="","",")")</f>
        <v>)</v>
      </c>
      <c r="AL217" s="436">
        <f>IF(AO212="","",AO212)</f>
        <v>0</v>
      </c>
      <c r="AM217" s="164"/>
      <c r="AN217" s="184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81"/>
      <c r="AY217" s="168"/>
      <c r="AZ217" s="436">
        <f>IF(BB217="","",SUM(DV217:DV219))</f>
        <v>2</v>
      </c>
      <c r="BA217" s="449" t="str">
        <f>IF(BB217="","","(")</f>
        <v>(</v>
      </c>
      <c r="BB217" s="460">
        <v>21</v>
      </c>
      <c r="BC217" s="460"/>
      <c r="BD217" s="164" t="str">
        <f>IF(BB217="","","-")</f>
        <v>-</v>
      </c>
      <c r="BE217" s="460">
        <v>4</v>
      </c>
      <c r="BF217" s="460"/>
      <c r="BG217" s="449" t="str">
        <f>IF(BB217="","",")")</f>
        <v>)</v>
      </c>
      <c r="BH217" s="436">
        <f>IF(BB217="","",SUM(DW217:DW219))</f>
        <v>0</v>
      </c>
      <c r="BI217" s="158"/>
      <c r="BJ217" s="184"/>
      <c r="BK217" s="449"/>
      <c r="BL217" s="449"/>
      <c r="BM217" s="194"/>
      <c r="BN217" s="184"/>
      <c r="BO217" s="449"/>
      <c r="BP217" s="449"/>
      <c r="BQ217" s="194"/>
      <c r="BR217" s="193"/>
      <c r="BS217" s="449"/>
      <c r="BT217" s="449"/>
      <c r="BU217" s="202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520"/>
      <c r="CJ217" s="524"/>
      <c r="CK217" s="524"/>
      <c r="CL217" s="521"/>
      <c r="CM217" s="520"/>
      <c r="CN217" s="524"/>
      <c r="CO217" s="524"/>
      <c r="CP217" s="500"/>
      <c r="CQ217" s="522"/>
      <c r="CR217" s="525"/>
      <c r="CS217" s="525"/>
      <c r="CT217" s="523"/>
      <c r="CU217" s="500"/>
      <c r="CV217" s="500"/>
      <c r="CW217" s="500"/>
      <c r="CX217" s="500"/>
      <c r="CY217" s="500"/>
      <c r="CZ217" s="500"/>
      <c r="DA217" s="500"/>
      <c r="DB217" s="500"/>
      <c r="DC217" s="500"/>
      <c r="DG217" s="520"/>
      <c r="DH217" s="526"/>
      <c r="DI217" s="526"/>
      <c r="DJ217" s="521"/>
      <c r="DK217" s="529"/>
      <c r="DL217" s="364"/>
      <c r="DM217" s="364"/>
      <c r="DN217" s="528"/>
      <c r="DV217" s="138">
        <f>IF(BB217="","",IF(BB217&gt;BE217,1,0))</f>
        <v>1</v>
      </c>
      <c r="DW217" s="138">
        <f>IF(BB217="","",IF(BE217&gt;BB217,1,0))</f>
        <v>0</v>
      </c>
    </row>
    <row r="218" spans="1:127" ht="12" customHeight="1" hidden="1">
      <c r="A218" s="439" t="e">
        <f>'[1]組合せ'!#REF!</f>
        <v>#REF!</v>
      </c>
      <c r="B218" s="455"/>
      <c r="C218" s="456"/>
      <c r="D218" s="311" t="e">
        <f>VLOOKUP(A218,'[1]参加者名簿'!$Q$86:$R$145,2)</f>
        <v>#REF!</v>
      </c>
      <c r="E218" s="440"/>
      <c r="F218" s="440"/>
      <c r="G218" s="440"/>
      <c r="H218" s="440"/>
      <c r="I218" s="253" t="e">
        <f>VLOOKUP($A218,'[1]参加者名簿'!$Q$86:$T$145,4)</f>
        <v>#REF!</v>
      </c>
      <c r="J218" s="443"/>
      <c r="K218" s="443"/>
      <c r="L218" s="443"/>
      <c r="M218" s="443"/>
      <c r="N218" s="443"/>
      <c r="O218" s="443"/>
      <c r="P218" s="443"/>
      <c r="Q218" s="444"/>
      <c r="R218" s="168"/>
      <c r="S218" s="310"/>
      <c r="T218" s="449"/>
      <c r="U218" s="436">
        <f>IF(AT208="","",AT208)</f>
      </c>
      <c r="V218" s="436"/>
      <c r="W218" s="164">
        <f>IF(U218="","","-")</f>
      </c>
      <c r="X218" s="436">
        <f>IF(AQ208="","",AQ208)</f>
      </c>
      <c r="Y218" s="436"/>
      <c r="Z218" s="449"/>
      <c r="AA218" s="310"/>
      <c r="AB218" s="164"/>
      <c r="AC218" s="168"/>
      <c r="AD218" s="310"/>
      <c r="AE218" s="449"/>
      <c r="AF218" s="436">
        <f>IF(AT213="","",AT213)</f>
      </c>
      <c r="AG218" s="436"/>
      <c r="AH218" s="164">
        <f>IF(AF218="","","-")</f>
      </c>
      <c r="AI218" s="436">
        <f>IF(AQ213="","",AQ213)</f>
      </c>
      <c r="AJ218" s="436"/>
      <c r="AK218" s="449"/>
      <c r="AL218" s="310"/>
      <c r="AM218" s="164"/>
      <c r="AN218" s="184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81"/>
      <c r="AY218" s="184"/>
      <c r="AZ218" s="310"/>
      <c r="BA218" s="449"/>
      <c r="BB218" s="460"/>
      <c r="BC218" s="460"/>
      <c r="BD218" s="164">
        <f>IF(BB218="","","-")</f>
      </c>
      <c r="BE218" s="460"/>
      <c r="BF218" s="460"/>
      <c r="BG218" s="449"/>
      <c r="BH218" s="310"/>
      <c r="BI218" s="180"/>
      <c r="BJ218" s="184"/>
      <c r="BK218" s="449"/>
      <c r="BL218" s="449"/>
      <c r="BM218" s="194"/>
      <c r="BN218" s="184"/>
      <c r="BO218" s="449"/>
      <c r="BP218" s="449"/>
      <c r="BQ218" s="194"/>
      <c r="BR218" s="193"/>
      <c r="BS218" s="449"/>
      <c r="BT218" s="449"/>
      <c r="BU218" s="202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520"/>
      <c r="CJ218" s="524"/>
      <c r="CK218" s="524"/>
      <c r="CL218" s="521"/>
      <c r="CM218" s="520"/>
      <c r="CN218" s="524"/>
      <c r="CO218" s="524"/>
      <c r="CP218" s="500"/>
      <c r="CQ218" s="522"/>
      <c r="CR218" s="525"/>
      <c r="CS218" s="525"/>
      <c r="CT218" s="523"/>
      <c r="CU218" s="500"/>
      <c r="CV218" s="500"/>
      <c r="CW218" s="500"/>
      <c r="CX218" s="500"/>
      <c r="CY218" s="500"/>
      <c r="CZ218" s="500"/>
      <c r="DA218" s="500"/>
      <c r="DB218" s="500"/>
      <c r="DC218" s="500"/>
      <c r="DG218" s="520"/>
      <c r="DH218" s="526"/>
      <c r="DI218" s="526"/>
      <c r="DJ218" s="521"/>
      <c r="DK218" s="529"/>
      <c r="DL218" s="364"/>
      <c r="DM218" s="364"/>
      <c r="DN218" s="528"/>
      <c r="DV218" s="138">
        <f>IF(BB218="","",IF(BB218&gt;BE218,1,0))</f>
      </c>
      <c r="DW218" s="138">
        <f>IF(BB218="","",IF(BE218&gt;BB218,1,0))</f>
      </c>
    </row>
    <row r="219" spans="1:127" ht="12" customHeight="1" hidden="1">
      <c r="A219" s="439"/>
      <c r="B219" s="206"/>
      <c r="C219" s="206"/>
      <c r="D219" s="441"/>
      <c r="E219" s="442"/>
      <c r="F219" s="442"/>
      <c r="G219" s="442"/>
      <c r="H219" s="442"/>
      <c r="I219" s="445"/>
      <c r="J219" s="445"/>
      <c r="K219" s="445"/>
      <c r="L219" s="445"/>
      <c r="M219" s="445"/>
      <c r="N219" s="445"/>
      <c r="O219" s="445"/>
      <c r="P219" s="445"/>
      <c r="Q219" s="446"/>
      <c r="R219" s="173"/>
      <c r="S219" s="235"/>
      <c r="T219" s="450"/>
      <c r="U219" s="235">
        <f>IF(AT209="","",AT209)</f>
        <v>6</v>
      </c>
      <c r="V219" s="235"/>
      <c r="W219" s="174" t="str">
        <f>IF(U219="","","-")</f>
        <v>-</v>
      </c>
      <c r="X219" s="235">
        <f>IF(AQ209="","",AQ209)</f>
        <v>21</v>
      </c>
      <c r="Y219" s="235"/>
      <c r="Z219" s="450"/>
      <c r="AA219" s="235"/>
      <c r="AB219" s="174"/>
      <c r="AC219" s="173"/>
      <c r="AD219" s="235"/>
      <c r="AE219" s="450"/>
      <c r="AF219" s="436">
        <f>IF(AT214="","",AT214)</f>
        <v>21</v>
      </c>
      <c r="AG219" s="436"/>
      <c r="AH219" s="164" t="str">
        <f>IF(AF219="","","-")</f>
        <v>-</v>
      </c>
      <c r="AI219" s="436">
        <f>IF(AQ214="","",AQ214)</f>
        <v>15</v>
      </c>
      <c r="AJ219" s="436"/>
      <c r="AK219" s="450"/>
      <c r="AL219" s="235"/>
      <c r="AM219" s="174"/>
      <c r="AN219" s="182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83"/>
      <c r="AY219" s="182"/>
      <c r="AZ219" s="235"/>
      <c r="BA219" s="450"/>
      <c r="BB219" s="460">
        <v>21</v>
      </c>
      <c r="BC219" s="460"/>
      <c r="BD219" s="164" t="str">
        <f>IF(BB219="","","-")</f>
        <v>-</v>
      </c>
      <c r="BE219" s="460">
        <v>19</v>
      </c>
      <c r="BF219" s="460"/>
      <c r="BG219" s="450"/>
      <c r="BH219" s="235"/>
      <c r="BI219" s="179"/>
      <c r="BJ219" s="182"/>
      <c r="BK219" s="197"/>
      <c r="BL219" s="197"/>
      <c r="BM219" s="197"/>
      <c r="BN219" s="182"/>
      <c r="BO219" s="197"/>
      <c r="BP219" s="197"/>
      <c r="BQ219" s="197"/>
      <c r="BR219" s="182"/>
      <c r="BS219" s="197"/>
      <c r="BT219" s="197"/>
      <c r="BU219" s="183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530"/>
      <c r="CJ219" s="531"/>
      <c r="CK219" s="531"/>
      <c r="CL219" s="532"/>
      <c r="CM219" s="530"/>
      <c r="CN219" s="531"/>
      <c r="CO219" s="531"/>
      <c r="CP219" s="531"/>
      <c r="CQ219" s="533"/>
      <c r="CR219" s="531"/>
      <c r="CS219" s="531"/>
      <c r="CT219" s="534"/>
      <c r="CU219" s="500"/>
      <c r="CV219" s="500"/>
      <c r="CW219" s="500"/>
      <c r="CX219" s="500"/>
      <c r="CY219" s="500"/>
      <c r="CZ219" s="500"/>
      <c r="DA219" s="500"/>
      <c r="DB219" s="500"/>
      <c r="DC219" s="500"/>
      <c r="DG219" s="530"/>
      <c r="DH219" s="531"/>
      <c r="DI219" s="531"/>
      <c r="DJ219" s="532"/>
      <c r="DK219" s="530"/>
      <c r="DL219" s="531"/>
      <c r="DM219" s="531"/>
      <c r="DN219" s="532"/>
      <c r="DV219" s="138">
        <f>IF(BB219="","",IF(BB219&gt;BE219,1,0))</f>
        <v>1</v>
      </c>
      <c r="DW219" s="138">
        <f>IF(BB219="","",IF(BE219&gt;BB219,1,0))</f>
        <v>0</v>
      </c>
    </row>
    <row r="220" spans="1:118" ht="12" customHeight="1" hidden="1">
      <c r="A220" s="439" t="e">
        <f>'[1]組合せ'!#REF!</f>
        <v>#REF!</v>
      </c>
      <c r="B220" s="206"/>
      <c r="C220" s="206"/>
      <c r="D220" s="354" t="e">
        <f>VLOOKUP(A220,'[1]参加者名簿'!$Q$86:$R$145,2)</f>
        <v>#REF!</v>
      </c>
      <c r="E220" s="355"/>
      <c r="F220" s="355"/>
      <c r="G220" s="355"/>
      <c r="H220" s="355"/>
      <c r="I220" s="358" t="e">
        <f>VLOOKUP($A220,'[1]参加者名簿'!$Q$86:$T$145,4)</f>
        <v>#REF!</v>
      </c>
      <c r="J220" s="359"/>
      <c r="K220" s="359"/>
      <c r="L220" s="359"/>
      <c r="M220" s="359"/>
      <c r="N220" s="359"/>
      <c r="O220" s="359"/>
      <c r="P220" s="359"/>
      <c r="Q220" s="360"/>
      <c r="R220" s="458">
        <f>IF(AY205="","",AY205)</f>
      </c>
      <c r="S220" s="451"/>
      <c r="T220" s="451"/>
      <c r="U220" s="457" t="str">
        <f>IF(BB205="○","●",IF(BB205="●","○",""))</f>
        <v>●</v>
      </c>
      <c r="V220" s="457"/>
      <c r="W220" s="457"/>
      <c r="X220" s="457"/>
      <c r="Y220" s="457"/>
      <c r="Z220" s="451">
        <f>IF(BG205="","",BG205)</f>
      </c>
      <c r="AA220" s="451"/>
      <c r="AB220" s="452"/>
      <c r="AC220" s="458">
        <f>IF(AY210="","",AY210)</f>
      </c>
      <c r="AD220" s="451"/>
      <c r="AE220" s="451"/>
      <c r="AF220" s="457" t="str">
        <f>IF(BB210="○","●",IF(BB210="●","○",""))</f>
        <v>○</v>
      </c>
      <c r="AG220" s="457"/>
      <c r="AH220" s="457"/>
      <c r="AI220" s="457"/>
      <c r="AJ220" s="457"/>
      <c r="AK220" s="451">
        <f>IF(BG210="","",BG210)</f>
      </c>
      <c r="AL220" s="451"/>
      <c r="AM220" s="452"/>
      <c r="AN220" s="458">
        <f>IF(AY215="","",AY215)</f>
      </c>
      <c r="AO220" s="451"/>
      <c r="AP220" s="451"/>
      <c r="AQ220" s="457" t="str">
        <f>IF(BB215="○","●",IF(BB215="●","○",""))</f>
        <v>●</v>
      </c>
      <c r="AR220" s="457"/>
      <c r="AS220" s="457"/>
      <c r="AT220" s="457"/>
      <c r="AU220" s="457"/>
      <c r="AV220" s="451">
        <f>IF(BG215="","",BG215)</f>
      </c>
      <c r="AW220" s="451"/>
      <c r="AX220" s="452"/>
      <c r="AY220" s="165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7"/>
      <c r="BJ220" s="184"/>
      <c r="BK220" s="152"/>
      <c r="BL220" s="152"/>
      <c r="BM220" s="152"/>
      <c r="BN220" s="184"/>
      <c r="BO220" s="152"/>
      <c r="BP220" s="152"/>
      <c r="BQ220" s="152"/>
      <c r="BR220" s="184"/>
      <c r="BS220" s="152"/>
      <c r="BT220" s="152"/>
      <c r="BU220" s="181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520"/>
      <c r="CJ220" s="500"/>
      <c r="CK220" s="500"/>
      <c r="CL220" s="521"/>
      <c r="CM220" s="520"/>
      <c r="CN220" s="500"/>
      <c r="CO220" s="500"/>
      <c r="CP220" s="500"/>
      <c r="CQ220" s="522"/>
      <c r="CR220" s="500"/>
      <c r="CS220" s="500"/>
      <c r="CT220" s="523"/>
      <c r="CU220" s="500"/>
      <c r="CV220" s="500"/>
      <c r="CW220" s="500"/>
      <c r="CX220" s="500"/>
      <c r="CY220" s="500"/>
      <c r="CZ220" s="500"/>
      <c r="DA220" s="500"/>
      <c r="DB220" s="542"/>
      <c r="DC220" s="542"/>
      <c r="DG220" s="520"/>
      <c r="DH220" s="536"/>
      <c r="DI220" s="536"/>
      <c r="DJ220" s="521"/>
      <c r="DK220" s="520"/>
      <c r="DL220" s="536"/>
      <c r="DM220" s="536"/>
      <c r="DN220" s="521"/>
    </row>
    <row r="221" spans="1:118" ht="12" customHeight="1" hidden="1">
      <c r="A221" s="439"/>
      <c r="B221" s="455"/>
      <c r="C221" s="456"/>
      <c r="D221" s="356"/>
      <c r="E221" s="357"/>
      <c r="F221" s="357"/>
      <c r="G221" s="357"/>
      <c r="H221" s="357"/>
      <c r="I221" s="361"/>
      <c r="J221" s="361"/>
      <c r="K221" s="361"/>
      <c r="L221" s="361"/>
      <c r="M221" s="361"/>
      <c r="N221" s="361"/>
      <c r="O221" s="361"/>
      <c r="P221" s="361"/>
      <c r="Q221" s="362"/>
      <c r="R221" s="459"/>
      <c r="S221" s="453"/>
      <c r="T221" s="453"/>
      <c r="U221" s="430"/>
      <c r="V221" s="430"/>
      <c r="W221" s="430"/>
      <c r="X221" s="430"/>
      <c r="Y221" s="430"/>
      <c r="Z221" s="453"/>
      <c r="AA221" s="453"/>
      <c r="AB221" s="454"/>
      <c r="AC221" s="459"/>
      <c r="AD221" s="453"/>
      <c r="AE221" s="453"/>
      <c r="AF221" s="430"/>
      <c r="AG221" s="430"/>
      <c r="AH221" s="430"/>
      <c r="AI221" s="430"/>
      <c r="AJ221" s="430"/>
      <c r="AK221" s="453"/>
      <c r="AL221" s="453"/>
      <c r="AM221" s="454"/>
      <c r="AN221" s="459"/>
      <c r="AO221" s="453"/>
      <c r="AP221" s="453"/>
      <c r="AQ221" s="430"/>
      <c r="AR221" s="430"/>
      <c r="AS221" s="430"/>
      <c r="AT221" s="430"/>
      <c r="AU221" s="430"/>
      <c r="AV221" s="453"/>
      <c r="AW221" s="453"/>
      <c r="AX221" s="454"/>
      <c r="AY221" s="168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58"/>
      <c r="BJ221" s="184"/>
      <c r="BK221" s="449">
        <f>COUNTIF($R220:$BI221,"○")</f>
        <v>1</v>
      </c>
      <c r="BL221" s="449"/>
      <c r="BM221" s="194"/>
      <c r="BN221" s="184"/>
      <c r="BO221" s="449">
        <f>COUNTIF($R220:$BI221,"●")</f>
        <v>2</v>
      </c>
      <c r="BP221" s="449"/>
      <c r="BQ221" s="194"/>
      <c r="BR221" s="193"/>
      <c r="BS221" s="449">
        <f>RANK(BK221,BJ205:BN224,0)</f>
        <v>3</v>
      </c>
      <c r="BT221" s="449"/>
      <c r="BU221" s="158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520"/>
      <c r="CJ221" s="524">
        <f>RANK(DH221,DG205:DJ224,0)</f>
        <v>3</v>
      </c>
      <c r="CK221" s="524"/>
      <c r="CL221" s="521"/>
      <c r="CM221" s="520"/>
      <c r="CN221" s="524">
        <f>RANK(DK221,DK205:DN224,0)</f>
        <v>3</v>
      </c>
      <c r="CO221" s="524"/>
      <c r="CP221" s="500"/>
      <c r="CQ221" s="522"/>
      <c r="CR221" s="525">
        <v>2</v>
      </c>
      <c r="CS221" s="525"/>
      <c r="CT221" s="523"/>
      <c r="CU221" s="500"/>
      <c r="CV221" s="500"/>
      <c r="CW221" s="500"/>
      <c r="CX221" s="500"/>
      <c r="CY221" s="500"/>
      <c r="CZ221" s="500"/>
      <c r="DA221" s="500"/>
      <c r="DB221" s="542"/>
      <c r="DC221" s="542"/>
      <c r="DG221" s="520"/>
      <c r="DH221" s="526">
        <f>S222+AD222+AO222+AZ222-AA222-AL222-AW222-BH222</f>
        <v>-2</v>
      </c>
      <c r="DI221" s="526"/>
      <c r="DJ221" s="521"/>
      <c r="DK221" s="527">
        <f>SUM(U222:V224)+SUM(AF222:AG224)+SUM(AQ222:AR224)+SUM(BB222:BC224)-SUM(X222:Y224)-SUM(AI222:AJ224)-SUM(AT222:AU224)-SUM(BE222:BF224)</f>
        <v>-34</v>
      </c>
      <c r="DL221" s="364"/>
      <c r="DM221" s="364"/>
      <c r="DN221" s="528"/>
    </row>
    <row r="222" spans="1:118" ht="12" customHeight="1" hidden="1">
      <c r="A222" s="439"/>
      <c r="B222" s="455"/>
      <c r="C222" s="456"/>
      <c r="D222" s="169"/>
      <c r="E222" s="163"/>
      <c r="F222" s="163"/>
      <c r="G222" s="163"/>
      <c r="H222" s="163"/>
      <c r="I222" s="207"/>
      <c r="J222" s="208"/>
      <c r="K222" s="208"/>
      <c r="L222" s="208"/>
      <c r="M222" s="208"/>
      <c r="N222" s="208"/>
      <c r="O222" s="208"/>
      <c r="P222" s="208"/>
      <c r="Q222" s="209"/>
      <c r="R222" s="168"/>
      <c r="S222" s="436">
        <f>IF(BH207="","",BH207)</f>
        <v>0</v>
      </c>
      <c r="T222" s="449" t="str">
        <f>IF(U222="","","(")</f>
        <v>(</v>
      </c>
      <c r="U222" s="436">
        <f>IF(BE207="","",BE207)</f>
        <v>9</v>
      </c>
      <c r="V222" s="436"/>
      <c r="W222" s="164" t="str">
        <f>IF(U222="","","-")</f>
        <v>-</v>
      </c>
      <c r="X222" s="436">
        <f>IF(BB207="","",BB207)</f>
        <v>21</v>
      </c>
      <c r="Y222" s="436"/>
      <c r="Z222" s="449" t="str">
        <f>IF(U222="","",")")</f>
        <v>)</v>
      </c>
      <c r="AA222" s="436">
        <f>IF(AZ207="","",AZ207)</f>
        <v>2</v>
      </c>
      <c r="AB222" s="164"/>
      <c r="AC222" s="168"/>
      <c r="AD222" s="436">
        <f>IF(BH212="","",BH212)</f>
        <v>2</v>
      </c>
      <c r="AE222" s="449" t="str">
        <f>IF(AF222="","","(")</f>
        <v>(</v>
      </c>
      <c r="AF222" s="436">
        <f>IF(BE212="","",BE212)</f>
        <v>21</v>
      </c>
      <c r="AG222" s="436"/>
      <c r="AH222" s="164" t="str">
        <f>IF(AF222="","","-")</f>
        <v>-</v>
      </c>
      <c r="AI222" s="436">
        <f>IF(BB212="","",BB212)</f>
        <v>18</v>
      </c>
      <c r="AJ222" s="436"/>
      <c r="AK222" s="449" t="str">
        <f>IF(AF222="","",")")</f>
        <v>)</v>
      </c>
      <c r="AL222" s="436">
        <f>IF(AZ212="","",AZ212)</f>
        <v>0</v>
      </c>
      <c r="AM222" s="164"/>
      <c r="AN222" s="168"/>
      <c r="AO222" s="436">
        <f>IF(BH217="","",BH217)</f>
        <v>0</v>
      </c>
      <c r="AP222" s="449" t="str">
        <f>IF(AQ222="","","(")</f>
        <v>(</v>
      </c>
      <c r="AQ222" s="436">
        <f>IF(BE217="","",BE217)</f>
        <v>4</v>
      </c>
      <c r="AR222" s="436"/>
      <c r="AS222" s="164" t="str">
        <f>IF(AQ222="","","-")</f>
        <v>-</v>
      </c>
      <c r="AT222" s="436">
        <f>IF(BB217="","",BB217)</f>
        <v>21</v>
      </c>
      <c r="AU222" s="436"/>
      <c r="AV222" s="449" t="str">
        <f>IF(AQ222="","",")")</f>
        <v>)</v>
      </c>
      <c r="AW222" s="436">
        <f>IF(AZ217="","",AZ217)</f>
        <v>2</v>
      </c>
      <c r="AX222" s="164"/>
      <c r="AY222" s="168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58"/>
      <c r="BJ222" s="184"/>
      <c r="BK222" s="449"/>
      <c r="BL222" s="449"/>
      <c r="BM222" s="194"/>
      <c r="BN222" s="184"/>
      <c r="BO222" s="449"/>
      <c r="BP222" s="449"/>
      <c r="BQ222" s="194"/>
      <c r="BR222" s="193"/>
      <c r="BS222" s="449"/>
      <c r="BT222" s="449"/>
      <c r="BU222" s="202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520"/>
      <c r="CJ222" s="524"/>
      <c r="CK222" s="524"/>
      <c r="CL222" s="521"/>
      <c r="CM222" s="520"/>
      <c r="CN222" s="524"/>
      <c r="CO222" s="524"/>
      <c r="CP222" s="500"/>
      <c r="CQ222" s="522"/>
      <c r="CR222" s="525"/>
      <c r="CS222" s="525"/>
      <c r="CT222" s="523"/>
      <c r="CU222" s="500"/>
      <c r="CV222" s="500"/>
      <c r="CW222" s="500"/>
      <c r="CX222" s="500"/>
      <c r="CY222" s="500"/>
      <c r="CZ222" s="500"/>
      <c r="DA222" s="500"/>
      <c r="DB222" s="542"/>
      <c r="DC222" s="542"/>
      <c r="DG222" s="520"/>
      <c r="DH222" s="526"/>
      <c r="DI222" s="526"/>
      <c r="DJ222" s="521"/>
      <c r="DK222" s="529"/>
      <c r="DL222" s="364"/>
      <c r="DM222" s="364"/>
      <c r="DN222" s="528"/>
    </row>
    <row r="223" spans="1:118" ht="12" customHeight="1" hidden="1">
      <c r="A223" s="439" t="e">
        <f>'[1]組合せ'!#REF!</f>
        <v>#REF!</v>
      </c>
      <c r="B223" s="455"/>
      <c r="C223" s="456"/>
      <c r="D223" s="311" t="e">
        <f>VLOOKUP(A223,'[1]参加者名簿'!$Q$86:$R$145,2)</f>
        <v>#REF!</v>
      </c>
      <c r="E223" s="440"/>
      <c r="F223" s="440"/>
      <c r="G223" s="440"/>
      <c r="H223" s="440"/>
      <c r="I223" s="253" t="e">
        <f>VLOOKUP($A223,'[1]参加者名簿'!$Q$86:$T$145,4)</f>
        <v>#REF!</v>
      </c>
      <c r="J223" s="443"/>
      <c r="K223" s="443"/>
      <c r="L223" s="443"/>
      <c r="M223" s="443"/>
      <c r="N223" s="443"/>
      <c r="O223" s="443"/>
      <c r="P223" s="443"/>
      <c r="Q223" s="444"/>
      <c r="R223" s="168"/>
      <c r="S223" s="310"/>
      <c r="T223" s="449"/>
      <c r="U223" s="436">
        <f>IF(BE208="","",BE208)</f>
      </c>
      <c r="V223" s="436"/>
      <c r="W223" s="164">
        <f>IF(U223="","","-")</f>
      </c>
      <c r="X223" s="436">
        <f>IF(BB208="","",BB208)</f>
      </c>
      <c r="Y223" s="436"/>
      <c r="Z223" s="449"/>
      <c r="AA223" s="310"/>
      <c r="AB223" s="164"/>
      <c r="AC223" s="168"/>
      <c r="AD223" s="310"/>
      <c r="AE223" s="449"/>
      <c r="AF223" s="436">
        <f>IF(BE213="","",BE213)</f>
      </c>
      <c r="AG223" s="436"/>
      <c r="AH223" s="164">
        <f>IF(AF223="","","-")</f>
      </c>
      <c r="AI223" s="436">
        <f>IF(BB213="","",BB213)</f>
      </c>
      <c r="AJ223" s="436"/>
      <c r="AK223" s="449"/>
      <c r="AL223" s="310"/>
      <c r="AM223" s="164"/>
      <c r="AN223" s="168"/>
      <c r="AO223" s="310"/>
      <c r="AP223" s="449"/>
      <c r="AQ223" s="436">
        <f>IF(BE218="","",BE218)</f>
      </c>
      <c r="AR223" s="436"/>
      <c r="AS223" s="164">
        <f>IF(AQ223="","","-")</f>
      </c>
      <c r="AT223" s="436">
        <f>IF(BB218="","",BB218)</f>
      </c>
      <c r="AU223" s="436"/>
      <c r="AV223" s="449"/>
      <c r="AW223" s="310"/>
      <c r="AX223" s="164"/>
      <c r="AY223" s="168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58"/>
      <c r="BJ223" s="184"/>
      <c r="BK223" s="449"/>
      <c r="BL223" s="449"/>
      <c r="BM223" s="194"/>
      <c r="BN223" s="184"/>
      <c r="BO223" s="449"/>
      <c r="BP223" s="449"/>
      <c r="BQ223" s="194"/>
      <c r="BR223" s="193"/>
      <c r="BS223" s="449"/>
      <c r="BT223" s="449"/>
      <c r="BU223" s="202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520"/>
      <c r="CJ223" s="524"/>
      <c r="CK223" s="524"/>
      <c r="CL223" s="521"/>
      <c r="CM223" s="520"/>
      <c r="CN223" s="524"/>
      <c r="CO223" s="524"/>
      <c r="CP223" s="500"/>
      <c r="CQ223" s="522"/>
      <c r="CR223" s="525"/>
      <c r="CS223" s="525"/>
      <c r="CT223" s="523"/>
      <c r="CU223" s="542"/>
      <c r="CV223" s="542"/>
      <c r="CW223" s="542"/>
      <c r="CX223" s="542"/>
      <c r="CY223" s="542"/>
      <c r="CZ223" s="542"/>
      <c r="DA223" s="500"/>
      <c r="DB223" s="500"/>
      <c r="DG223" s="520"/>
      <c r="DH223" s="526"/>
      <c r="DI223" s="526"/>
      <c r="DJ223" s="521"/>
      <c r="DK223" s="529"/>
      <c r="DL223" s="364"/>
      <c r="DM223" s="364"/>
      <c r="DN223" s="528"/>
    </row>
    <row r="224" spans="1:118" ht="12" customHeight="1" hidden="1">
      <c r="A224" s="439"/>
      <c r="B224" s="206"/>
      <c r="C224" s="206"/>
      <c r="D224" s="441"/>
      <c r="E224" s="442"/>
      <c r="F224" s="442"/>
      <c r="G224" s="442"/>
      <c r="H224" s="442"/>
      <c r="I224" s="445"/>
      <c r="J224" s="445"/>
      <c r="K224" s="445"/>
      <c r="L224" s="445"/>
      <c r="M224" s="445"/>
      <c r="N224" s="445"/>
      <c r="O224" s="445"/>
      <c r="P224" s="445"/>
      <c r="Q224" s="446"/>
      <c r="R224" s="173"/>
      <c r="S224" s="235"/>
      <c r="T224" s="450"/>
      <c r="U224" s="235">
        <f>IF(BE209="","",BE209)</f>
        <v>8</v>
      </c>
      <c r="V224" s="235"/>
      <c r="W224" s="174" t="str">
        <f>IF(U224="","","-")</f>
        <v>-</v>
      </c>
      <c r="X224" s="235">
        <f>IF(BB209="","",BB209)</f>
        <v>21</v>
      </c>
      <c r="Y224" s="235"/>
      <c r="Z224" s="450"/>
      <c r="AA224" s="235"/>
      <c r="AB224" s="174"/>
      <c r="AC224" s="173"/>
      <c r="AD224" s="235"/>
      <c r="AE224" s="450"/>
      <c r="AF224" s="235">
        <f>IF(BE214="","",BE214)</f>
        <v>21</v>
      </c>
      <c r="AG224" s="235"/>
      <c r="AH224" s="174" t="str">
        <f>IF(AF224="","","-")</f>
        <v>-</v>
      </c>
      <c r="AI224" s="235">
        <f>IF(BB214="","",BB214)</f>
        <v>14</v>
      </c>
      <c r="AJ224" s="235"/>
      <c r="AK224" s="450"/>
      <c r="AL224" s="235"/>
      <c r="AM224" s="174"/>
      <c r="AN224" s="173"/>
      <c r="AO224" s="235"/>
      <c r="AP224" s="450"/>
      <c r="AQ224" s="235">
        <f>IF(BE219="","",BE219)</f>
        <v>19</v>
      </c>
      <c r="AR224" s="235"/>
      <c r="AS224" s="174" t="str">
        <f>IF(AQ224="","","-")</f>
        <v>-</v>
      </c>
      <c r="AT224" s="235">
        <f>IF(BB219="","",BB219)</f>
        <v>21</v>
      </c>
      <c r="AU224" s="235"/>
      <c r="AV224" s="450"/>
      <c r="AW224" s="235"/>
      <c r="AX224" s="174"/>
      <c r="AY224" s="173"/>
      <c r="AZ224" s="174"/>
      <c r="BA224" s="174"/>
      <c r="BB224" s="174"/>
      <c r="BC224" s="174"/>
      <c r="BD224" s="174"/>
      <c r="BE224" s="174"/>
      <c r="BF224" s="174"/>
      <c r="BG224" s="174"/>
      <c r="BH224" s="174"/>
      <c r="BI224" s="175"/>
      <c r="BJ224" s="182"/>
      <c r="BK224" s="197"/>
      <c r="BL224" s="197"/>
      <c r="BM224" s="197"/>
      <c r="BN224" s="182"/>
      <c r="BO224" s="197"/>
      <c r="BP224" s="197"/>
      <c r="BQ224" s="197"/>
      <c r="BR224" s="182"/>
      <c r="BS224" s="197"/>
      <c r="BT224" s="197"/>
      <c r="BU224" s="183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530"/>
      <c r="CJ224" s="531"/>
      <c r="CK224" s="531"/>
      <c r="CL224" s="532"/>
      <c r="CM224" s="530"/>
      <c r="CN224" s="531"/>
      <c r="CO224" s="531"/>
      <c r="CP224" s="531"/>
      <c r="CQ224" s="537"/>
      <c r="CR224" s="538"/>
      <c r="CS224" s="538"/>
      <c r="CT224" s="539"/>
      <c r="CU224" s="542"/>
      <c r="CV224" s="542"/>
      <c r="CW224" s="542"/>
      <c r="CX224" s="542"/>
      <c r="CY224" s="542"/>
      <c r="CZ224" s="542"/>
      <c r="DA224" s="500"/>
      <c r="DB224" s="500"/>
      <c r="DG224" s="530"/>
      <c r="DH224" s="531"/>
      <c r="DI224" s="531"/>
      <c r="DJ224" s="532"/>
      <c r="DK224" s="530"/>
      <c r="DL224" s="531"/>
      <c r="DM224" s="531"/>
      <c r="DN224" s="532"/>
    </row>
    <row r="225" spans="66:121" ht="13.5" customHeight="1" hidden="1"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500"/>
      <c r="CJ225" s="500"/>
      <c r="CK225" s="500"/>
      <c r="CL225" s="500"/>
      <c r="CM225" s="500"/>
      <c r="CN225" s="500"/>
      <c r="CO225" s="500"/>
      <c r="CP225" s="500"/>
      <c r="CQ225" s="500"/>
      <c r="CR225" s="500"/>
      <c r="CS225" s="500"/>
      <c r="CT225" s="500"/>
      <c r="CU225" s="500"/>
      <c r="CV225" s="500"/>
      <c r="CW225" s="500"/>
      <c r="CX225" s="500"/>
      <c r="CY225" s="500"/>
      <c r="CZ225" s="500"/>
      <c r="DA225" s="500"/>
      <c r="DB225" s="500"/>
      <c r="DC225" s="500"/>
      <c r="DD225" s="500"/>
      <c r="DE225" s="500"/>
      <c r="DF225" s="500"/>
      <c r="DG225" s="500"/>
      <c r="DH225" s="500"/>
      <c r="DI225" s="500"/>
      <c r="DJ225" s="500"/>
      <c r="DK225" s="500"/>
      <c r="DL225" s="500"/>
      <c r="DM225" s="500"/>
      <c r="DN225" s="500"/>
      <c r="DO225" s="500"/>
      <c r="DP225" s="500"/>
      <c r="DQ225" s="500"/>
    </row>
    <row r="226" spans="4:121" ht="21" customHeight="1" hidden="1">
      <c r="D226" s="220" t="s">
        <v>174</v>
      </c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2"/>
      <c r="R226" s="232" t="e">
        <f>D228</f>
        <v>#REF!</v>
      </c>
      <c r="S226" s="234"/>
      <c r="T226" s="234"/>
      <c r="U226" s="234"/>
      <c r="V226" s="234"/>
      <c r="W226" s="234" t="s">
        <v>182</v>
      </c>
      <c r="X226" s="234" t="e">
        <f>D231</f>
        <v>#REF!</v>
      </c>
      <c r="Y226" s="234"/>
      <c r="Z226" s="234"/>
      <c r="AA226" s="234"/>
      <c r="AB226" s="468"/>
      <c r="AC226" s="232" t="e">
        <f>D233</f>
        <v>#REF!</v>
      </c>
      <c r="AD226" s="234"/>
      <c r="AE226" s="234"/>
      <c r="AF226" s="234"/>
      <c r="AG226" s="234"/>
      <c r="AH226" s="234" t="s">
        <v>158</v>
      </c>
      <c r="AI226" s="234" t="e">
        <f>D236</f>
        <v>#REF!</v>
      </c>
      <c r="AJ226" s="234"/>
      <c r="AK226" s="234"/>
      <c r="AL226" s="234"/>
      <c r="AM226" s="468"/>
      <c r="AN226" s="232" t="e">
        <f>D238</f>
        <v>#REF!</v>
      </c>
      <c r="AO226" s="234"/>
      <c r="AP226" s="234"/>
      <c r="AQ226" s="234"/>
      <c r="AR226" s="234"/>
      <c r="AS226" s="234" t="s">
        <v>158</v>
      </c>
      <c r="AT226" s="234" t="e">
        <f>D241</f>
        <v>#REF!</v>
      </c>
      <c r="AU226" s="234"/>
      <c r="AV226" s="234"/>
      <c r="AW226" s="234"/>
      <c r="AX226" s="468"/>
      <c r="AY226" s="243" t="s">
        <v>54</v>
      </c>
      <c r="AZ226" s="244"/>
      <c r="BA226" s="244"/>
      <c r="BB226" s="245"/>
      <c r="BC226" s="243" t="s">
        <v>55</v>
      </c>
      <c r="BD226" s="244"/>
      <c r="BE226" s="244"/>
      <c r="BF226" s="245"/>
      <c r="BG226" s="461" t="s">
        <v>159</v>
      </c>
      <c r="BH226" s="462"/>
      <c r="BI226" s="462"/>
      <c r="BJ226" s="462"/>
      <c r="BK226" s="169"/>
      <c r="BL226" s="163"/>
      <c r="BM226" s="163"/>
      <c r="BN226" s="164"/>
      <c r="BO226" s="164"/>
      <c r="BP226" s="164"/>
      <c r="CI226" s="501" t="s">
        <v>160</v>
      </c>
      <c r="CJ226" s="502"/>
      <c r="CK226" s="502"/>
      <c r="CL226" s="503"/>
      <c r="CM226" s="504" t="s">
        <v>161</v>
      </c>
      <c r="CN226" s="505"/>
      <c r="CO226" s="505"/>
      <c r="CP226" s="505"/>
      <c r="CQ226" s="506" t="s">
        <v>56</v>
      </c>
      <c r="CR226" s="507"/>
      <c r="CS226" s="507"/>
      <c r="CT226" s="508"/>
      <c r="CU226" s="500"/>
      <c r="CV226" s="500"/>
      <c r="CW226" s="500"/>
      <c r="CX226" s="500"/>
      <c r="CY226" s="500"/>
      <c r="CZ226" s="509"/>
      <c r="DA226" s="509"/>
      <c r="DB226" s="509"/>
      <c r="DC226" s="500"/>
      <c r="DG226" s="504" t="s">
        <v>162</v>
      </c>
      <c r="DH226" s="505"/>
      <c r="DI226" s="505"/>
      <c r="DJ226" s="510"/>
      <c r="DK226" s="504" t="s">
        <v>163</v>
      </c>
      <c r="DL226" s="505"/>
      <c r="DM226" s="505"/>
      <c r="DN226" s="510"/>
      <c r="DO226" s="500"/>
      <c r="DP226" s="500"/>
      <c r="DQ226" s="500"/>
    </row>
    <row r="227" spans="4:121" ht="21" customHeight="1" hidden="1">
      <c r="D227" s="223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5"/>
      <c r="R227" s="470"/>
      <c r="S227" s="467"/>
      <c r="T227" s="467"/>
      <c r="U227" s="467"/>
      <c r="V227" s="467"/>
      <c r="W227" s="467"/>
      <c r="X227" s="467"/>
      <c r="Y227" s="467"/>
      <c r="Z227" s="467"/>
      <c r="AA227" s="467"/>
      <c r="AB227" s="469"/>
      <c r="AC227" s="470"/>
      <c r="AD227" s="467"/>
      <c r="AE227" s="467"/>
      <c r="AF227" s="467"/>
      <c r="AG227" s="467"/>
      <c r="AH227" s="467"/>
      <c r="AI227" s="467"/>
      <c r="AJ227" s="467"/>
      <c r="AK227" s="467"/>
      <c r="AL227" s="467"/>
      <c r="AM227" s="469"/>
      <c r="AN227" s="470"/>
      <c r="AO227" s="467"/>
      <c r="AP227" s="467"/>
      <c r="AQ227" s="467"/>
      <c r="AR227" s="467"/>
      <c r="AS227" s="467"/>
      <c r="AT227" s="467"/>
      <c r="AU227" s="467"/>
      <c r="AV227" s="467"/>
      <c r="AW227" s="467"/>
      <c r="AX227" s="469"/>
      <c r="AY227" s="246"/>
      <c r="AZ227" s="235"/>
      <c r="BA227" s="235"/>
      <c r="BB227" s="236"/>
      <c r="BC227" s="246"/>
      <c r="BD227" s="235"/>
      <c r="BE227" s="235"/>
      <c r="BF227" s="236"/>
      <c r="BG227" s="463"/>
      <c r="BH227" s="464"/>
      <c r="BI227" s="464"/>
      <c r="BJ227" s="464"/>
      <c r="BK227" s="169"/>
      <c r="BL227" s="163"/>
      <c r="BM227" s="163"/>
      <c r="BN227" s="164"/>
      <c r="BO227" s="164"/>
      <c r="BP227" s="164"/>
      <c r="CI227" s="511"/>
      <c r="CJ227" s="512"/>
      <c r="CK227" s="512"/>
      <c r="CL227" s="513"/>
      <c r="CM227" s="514"/>
      <c r="CN227" s="515"/>
      <c r="CO227" s="515"/>
      <c r="CP227" s="515"/>
      <c r="CQ227" s="516"/>
      <c r="CR227" s="517"/>
      <c r="CS227" s="517"/>
      <c r="CT227" s="518"/>
      <c r="CU227" s="500"/>
      <c r="CV227" s="500"/>
      <c r="CW227" s="500"/>
      <c r="CX227" s="500"/>
      <c r="CY227" s="500"/>
      <c r="CZ227" s="509"/>
      <c r="DA227" s="509"/>
      <c r="DB227" s="509"/>
      <c r="DC227" s="500"/>
      <c r="DG227" s="514"/>
      <c r="DH227" s="515"/>
      <c r="DI227" s="515"/>
      <c r="DJ227" s="519"/>
      <c r="DK227" s="514"/>
      <c r="DL227" s="515"/>
      <c r="DM227" s="515"/>
      <c r="DN227" s="519"/>
      <c r="DO227" s="500"/>
      <c r="DP227" s="500"/>
      <c r="DQ227" s="500"/>
    </row>
    <row r="228" spans="1:118" ht="12" customHeight="1" hidden="1">
      <c r="A228" s="439" t="e">
        <f>'[1]組合せ'!#REF!</f>
        <v>#REF!</v>
      </c>
      <c r="B228" s="206"/>
      <c r="C228" s="206"/>
      <c r="D228" s="354" t="e">
        <f>VLOOKUP(A228,'[1]参加者名簿'!$Q$86:$R$145,2)</f>
        <v>#REF!</v>
      </c>
      <c r="E228" s="355"/>
      <c r="F228" s="355"/>
      <c r="G228" s="355"/>
      <c r="H228" s="355"/>
      <c r="I228" s="358" t="e">
        <f>VLOOKUP($A228,'[1]参加者名簿'!$Q$86:$T$145,4)</f>
        <v>#REF!</v>
      </c>
      <c r="J228" s="359"/>
      <c r="K228" s="359"/>
      <c r="L228" s="359"/>
      <c r="M228" s="359"/>
      <c r="N228" s="359"/>
      <c r="O228" s="359"/>
      <c r="P228" s="359"/>
      <c r="Q228" s="360"/>
      <c r="R228" s="165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458"/>
      <c r="AD228" s="451"/>
      <c r="AE228" s="451"/>
      <c r="AF228" s="457" t="str">
        <f>IF(AD230="","",IF(AD230&gt;AL230,"○","●"))</f>
        <v>○</v>
      </c>
      <c r="AG228" s="457"/>
      <c r="AH228" s="457"/>
      <c r="AI228" s="457"/>
      <c r="AJ228" s="457"/>
      <c r="AK228" s="451"/>
      <c r="AL228" s="451"/>
      <c r="AM228" s="452"/>
      <c r="AN228" s="458"/>
      <c r="AO228" s="451"/>
      <c r="AP228" s="451"/>
      <c r="AQ228" s="457" t="str">
        <f>IF(AO230="","",IF(AO230&gt;AW230,"○","●"))</f>
        <v>○</v>
      </c>
      <c r="AR228" s="457"/>
      <c r="AS228" s="457"/>
      <c r="AT228" s="457"/>
      <c r="AU228" s="457"/>
      <c r="AV228" s="451"/>
      <c r="AW228" s="451"/>
      <c r="AX228" s="452"/>
      <c r="AY228" s="184"/>
      <c r="AZ228" s="152"/>
      <c r="BA228" s="152"/>
      <c r="BB228" s="152"/>
      <c r="BC228" s="188"/>
      <c r="BD228" s="152"/>
      <c r="BE228" s="152"/>
      <c r="BF228" s="152"/>
      <c r="BG228" s="188"/>
      <c r="BH228" s="189"/>
      <c r="BI228" s="152"/>
      <c r="BJ228" s="152"/>
      <c r="BK228" s="184"/>
      <c r="BL228" s="152"/>
      <c r="BM228" s="152"/>
      <c r="CI228" s="520"/>
      <c r="CJ228" s="500"/>
      <c r="CK228" s="500"/>
      <c r="CL228" s="521"/>
      <c r="CM228" s="520"/>
      <c r="CN228" s="500"/>
      <c r="CO228" s="500"/>
      <c r="CP228" s="521"/>
      <c r="CQ228" s="522"/>
      <c r="CR228" s="500"/>
      <c r="CS228" s="500"/>
      <c r="CT228" s="523"/>
      <c r="CU228" s="500"/>
      <c r="CV228" s="500"/>
      <c r="CW228" s="500"/>
      <c r="CX228" s="500"/>
      <c r="CY228" s="500"/>
      <c r="CZ228" s="509"/>
      <c r="DA228" s="509"/>
      <c r="DB228" s="509"/>
      <c r="DC228" s="500"/>
      <c r="DG228" s="520"/>
      <c r="DH228" s="500"/>
      <c r="DI228" s="500"/>
      <c r="DJ228" s="521"/>
      <c r="DK228" s="520"/>
      <c r="DL228" s="500"/>
      <c r="DM228" s="500"/>
      <c r="DN228" s="521"/>
    </row>
    <row r="229" spans="1:118" ht="12" customHeight="1" hidden="1">
      <c r="A229" s="439"/>
      <c r="B229" s="455"/>
      <c r="C229" s="456"/>
      <c r="D229" s="356"/>
      <c r="E229" s="357"/>
      <c r="F229" s="357"/>
      <c r="G229" s="357"/>
      <c r="H229" s="357"/>
      <c r="I229" s="361"/>
      <c r="J229" s="361"/>
      <c r="K229" s="361"/>
      <c r="L229" s="361"/>
      <c r="M229" s="361"/>
      <c r="N229" s="361"/>
      <c r="O229" s="361"/>
      <c r="P229" s="361"/>
      <c r="Q229" s="362"/>
      <c r="R229" s="168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459"/>
      <c r="AD229" s="453"/>
      <c r="AE229" s="453"/>
      <c r="AF229" s="430"/>
      <c r="AG229" s="430"/>
      <c r="AH229" s="430"/>
      <c r="AI229" s="430"/>
      <c r="AJ229" s="430"/>
      <c r="AK229" s="453"/>
      <c r="AL229" s="453"/>
      <c r="AM229" s="454"/>
      <c r="AN229" s="459"/>
      <c r="AO229" s="453"/>
      <c r="AP229" s="453"/>
      <c r="AQ229" s="430"/>
      <c r="AR229" s="430"/>
      <c r="AS229" s="430"/>
      <c r="AT229" s="430"/>
      <c r="AU229" s="430"/>
      <c r="AV229" s="453"/>
      <c r="AW229" s="453"/>
      <c r="AX229" s="454"/>
      <c r="AY229" s="184"/>
      <c r="AZ229" s="449">
        <f>COUNTIF($R228:$AX229,"○")</f>
        <v>2</v>
      </c>
      <c r="BA229" s="449"/>
      <c r="BB229" s="194"/>
      <c r="BC229" s="184"/>
      <c r="BD229" s="449">
        <f>COUNTIF($R228:$AX229,"●")</f>
        <v>0</v>
      </c>
      <c r="BE229" s="449"/>
      <c r="BF229" s="194"/>
      <c r="BG229" s="193"/>
      <c r="BH229" s="449">
        <f>RANK(AZ229,AY228:BC242,0)</f>
        <v>1</v>
      </c>
      <c r="BI229" s="449"/>
      <c r="BK229" s="193"/>
      <c r="BL229" s="128"/>
      <c r="BM229" s="152"/>
      <c r="CI229" s="520"/>
      <c r="CJ229" s="524">
        <f>RANK(DH229,DG228:DJ242,0)</f>
        <v>1</v>
      </c>
      <c r="CK229" s="524"/>
      <c r="CL229" s="521"/>
      <c r="CM229" s="520"/>
      <c r="CN229" s="524">
        <f>RANK(DK229,DK228:DN242,0)</f>
        <v>2</v>
      </c>
      <c r="CO229" s="524"/>
      <c r="CP229" s="521"/>
      <c r="CQ229" s="522"/>
      <c r="CR229" s="525">
        <v>1</v>
      </c>
      <c r="CS229" s="525"/>
      <c r="CT229" s="523"/>
      <c r="CU229" s="500"/>
      <c r="CV229" s="500"/>
      <c r="CW229" s="500"/>
      <c r="CX229" s="500"/>
      <c r="CY229" s="500"/>
      <c r="CZ229" s="509"/>
      <c r="DA229" s="509"/>
      <c r="DB229" s="509"/>
      <c r="DC229" s="500"/>
      <c r="DG229" s="520"/>
      <c r="DH229" s="526">
        <f>S230+AD230+AO230-AA230-AL230-AW230</f>
        <v>2</v>
      </c>
      <c r="DI229" s="526"/>
      <c r="DJ229" s="521"/>
      <c r="DK229" s="527">
        <f>SUM(U230:V232)+SUM(AF230:AG232)+SUM(AQ230:AR232)-SUM(X230:Y232)-SUM(AI230:AJ232)-SUM(AT230:AU232)</f>
        <v>3</v>
      </c>
      <c r="DL229" s="364"/>
      <c r="DM229" s="364"/>
      <c r="DN229" s="528"/>
    </row>
    <row r="230" spans="1:125" ht="12" customHeight="1" hidden="1">
      <c r="A230" s="439"/>
      <c r="B230" s="455"/>
      <c r="C230" s="456"/>
      <c r="D230" s="169"/>
      <c r="E230" s="163"/>
      <c r="F230" s="163"/>
      <c r="G230" s="163"/>
      <c r="H230" s="163"/>
      <c r="I230" s="207"/>
      <c r="J230" s="208"/>
      <c r="K230" s="208"/>
      <c r="L230" s="208"/>
      <c r="M230" s="208"/>
      <c r="N230" s="208"/>
      <c r="O230" s="208"/>
      <c r="P230" s="208"/>
      <c r="Q230" s="209"/>
      <c r="R230" s="168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8"/>
      <c r="AD230" s="436">
        <f>IF(AF230="","",SUM(DR230:DR232))</f>
        <v>2</v>
      </c>
      <c r="AE230" s="449" t="str">
        <f>IF(AF230="","","(")</f>
        <v>(</v>
      </c>
      <c r="AF230" s="460">
        <v>23</v>
      </c>
      <c r="AG230" s="460"/>
      <c r="AH230" s="164" t="str">
        <f>IF(AF230="","","-")</f>
        <v>-</v>
      </c>
      <c r="AI230" s="460">
        <v>21</v>
      </c>
      <c r="AJ230" s="460"/>
      <c r="AK230" s="449" t="str">
        <f>IF(AF230="","",")")</f>
        <v>)</v>
      </c>
      <c r="AL230" s="436">
        <f>IF(AF230="","",SUM(DS230:DS232))</f>
        <v>1</v>
      </c>
      <c r="AM230" s="158"/>
      <c r="AN230" s="168"/>
      <c r="AO230" s="436">
        <f>IF(AQ230="","",SUM(DT230:DT232))</f>
        <v>2</v>
      </c>
      <c r="AP230" s="449" t="str">
        <f>IF(AQ230="","","(")</f>
        <v>(</v>
      </c>
      <c r="AQ230" s="460">
        <v>18</v>
      </c>
      <c r="AR230" s="460"/>
      <c r="AS230" s="164" t="str">
        <f>IF(AQ230="","","-")</f>
        <v>-</v>
      </c>
      <c r="AT230" s="460">
        <v>21</v>
      </c>
      <c r="AU230" s="460"/>
      <c r="AV230" s="449" t="str">
        <f>IF(AQ230="","",")")</f>
        <v>)</v>
      </c>
      <c r="AW230" s="436">
        <f>IF(AQ230="","",SUM(DU230:DU232))</f>
        <v>1</v>
      </c>
      <c r="AX230" s="158"/>
      <c r="AY230" s="184"/>
      <c r="AZ230" s="449"/>
      <c r="BA230" s="449"/>
      <c r="BB230" s="194"/>
      <c r="BC230" s="184"/>
      <c r="BD230" s="449"/>
      <c r="BE230" s="449"/>
      <c r="BF230" s="194"/>
      <c r="BG230" s="193"/>
      <c r="BH230" s="449"/>
      <c r="BI230" s="449"/>
      <c r="BJ230" s="194"/>
      <c r="BK230" s="193"/>
      <c r="BL230" s="128"/>
      <c r="BM230" s="152"/>
      <c r="CI230" s="520"/>
      <c r="CJ230" s="524"/>
      <c r="CK230" s="524"/>
      <c r="CL230" s="521"/>
      <c r="CM230" s="520"/>
      <c r="CN230" s="524"/>
      <c r="CO230" s="524"/>
      <c r="CP230" s="521"/>
      <c r="CQ230" s="522"/>
      <c r="CR230" s="525"/>
      <c r="CS230" s="525"/>
      <c r="CT230" s="523"/>
      <c r="CU230" s="500"/>
      <c r="CV230" s="500"/>
      <c r="CW230" s="500"/>
      <c r="CX230" s="500"/>
      <c r="CY230" s="500"/>
      <c r="CZ230" s="509"/>
      <c r="DA230" s="509"/>
      <c r="DB230" s="509"/>
      <c r="DC230" s="500"/>
      <c r="DG230" s="520"/>
      <c r="DH230" s="526"/>
      <c r="DI230" s="526"/>
      <c r="DJ230" s="521"/>
      <c r="DK230" s="529"/>
      <c r="DL230" s="364"/>
      <c r="DM230" s="364"/>
      <c r="DN230" s="528"/>
      <c r="DR230" s="138">
        <f>IF(AF230="","",IF(AF230&gt;AI230,1,0))</f>
        <v>1</v>
      </c>
      <c r="DS230" s="138">
        <f>IF(AI230="","",IF(AI230&gt;AF230,1,0))</f>
        <v>0</v>
      </c>
      <c r="DT230" s="138">
        <f>IF(AQ230="","",IF(AQ230&gt;AT230,1,0))</f>
        <v>0</v>
      </c>
      <c r="DU230" s="138">
        <f>IF(AT230="","",IF(AT230&gt;AQ230,1,0))</f>
        <v>1</v>
      </c>
    </row>
    <row r="231" spans="1:125" ht="12" customHeight="1" hidden="1">
      <c r="A231" s="439" t="e">
        <f>'[1]組合せ'!#REF!</f>
        <v>#REF!</v>
      </c>
      <c r="B231" s="455"/>
      <c r="C231" s="456"/>
      <c r="D231" s="311" t="e">
        <f>VLOOKUP(A231,'[1]参加者名簿'!$Q$86:$R$145,2)</f>
        <v>#REF!</v>
      </c>
      <c r="E231" s="440"/>
      <c r="F231" s="440"/>
      <c r="G231" s="440"/>
      <c r="H231" s="440"/>
      <c r="I231" s="253" t="e">
        <f>VLOOKUP($A231,'[1]参加者名簿'!$Q$86:$T$145,4)</f>
        <v>#REF!</v>
      </c>
      <c r="J231" s="443"/>
      <c r="K231" s="443"/>
      <c r="L231" s="443"/>
      <c r="M231" s="443"/>
      <c r="N231" s="443"/>
      <c r="O231" s="443"/>
      <c r="P231" s="443"/>
      <c r="Q231" s="444"/>
      <c r="R231" s="168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8"/>
      <c r="AD231" s="310"/>
      <c r="AE231" s="449"/>
      <c r="AF231" s="460">
        <v>18</v>
      </c>
      <c r="AG231" s="460"/>
      <c r="AH231" s="164" t="str">
        <f>IF(AF231="","","-")</f>
        <v>-</v>
      </c>
      <c r="AI231" s="460">
        <v>21</v>
      </c>
      <c r="AJ231" s="460"/>
      <c r="AK231" s="449"/>
      <c r="AL231" s="310"/>
      <c r="AM231" s="180"/>
      <c r="AN231" s="184"/>
      <c r="AO231" s="310"/>
      <c r="AP231" s="449"/>
      <c r="AQ231" s="460">
        <v>23</v>
      </c>
      <c r="AR231" s="460"/>
      <c r="AS231" s="164" t="str">
        <f>IF(AQ231="","","-")</f>
        <v>-</v>
      </c>
      <c r="AT231" s="460">
        <v>21</v>
      </c>
      <c r="AU231" s="460"/>
      <c r="AV231" s="449"/>
      <c r="AW231" s="310"/>
      <c r="AX231" s="180"/>
      <c r="AY231" s="184"/>
      <c r="AZ231" s="449"/>
      <c r="BA231" s="449"/>
      <c r="BB231" s="194"/>
      <c r="BC231" s="184"/>
      <c r="BD231" s="449"/>
      <c r="BE231" s="449"/>
      <c r="BF231" s="194"/>
      <c r="BG231" s="193"/>
      <c r="BH231" s="449"/>
      <c r="BI231" s="449"/>
      <c r="BJ231" s="194"/>
      <c r="BK231" s="193"/>
      <c r="BL231" s="128"/>
      <c r="BM231" s="152"/>
      <c r="CI231" s="520"/>
      <c r="CJ231" s="524"/>
      <c r="CK231" s="524"/>
      <c r="CL231" s="521"/>
      <c r="CM231" s="520"/>
      <c r="CN231" s="524"/>
      <c r="CO231" s="524"/>
      <c r="CP231" s="521"/>
      <c r="CQ231" s="522"/>
      <c r="CR231" s="525"/>
      <c r="CS231" s="525"/>
      <c r="CT231" s="523"/>
      <c r="CU231" s="500"/>
      <c r="CV231" s="500"/>
      <c r="CW231" s="500"/>
      <c r="CX231" s="500"/>
      <c r="CY231" s="500"/>
      <c r="CZ231" s="509"/>
      <c r="DA231" s="509"/>
      <c r="DB231" s="509"/>
      <c r="DC231" s="500"/>
      <c r="DG231" s="520"/>
      <c r="DH231" s="526"/>
      <c r="DI231" s="526"/>
      <c r="DJ231" s="521"/>
      <c r="DK231" s="529"/>
      <c r="DL231" s="364"/>
      <c r="DM231" s="364"/>
      <c r="DN231" s="528"/>
      <c r="DR231" s="138">
        <f>IF(AF231="","",IF(AF231&gt;AI231,1,0))</f>
        <v>0</v>
      </c>
      <c r="DS231" s="138">
        <f>IF(AI231="","",IF(AI231&gt;AF231,1,0))</f>
        <v>1</v>
      </c>
      <c r="DT231" s="138">
        <f>IF(AQ231="","",IF(AQ231&gt;AT231,1,0))</f>
        <v>1</v>
      </c>
      <c r="DU231" s="138">
        <f>IF(AT231="","",IF(AT231&gt;AQ231,1,0))</f>
        <v>0</v>
      </c>
    </row>
    <row r="232" spans="1:125" ht="12" customHeight="1" hidden="1">
      <c r="A232" s="439"/>
      <c r="B232" s="206"/>
      <c r="C232" s="206"/>
      <c r="D232" s="441"/>
      <c r="E232" s="442"/>
      <c r="F232" s="442"/>
      <c r="G232" s="442"/>
      <c r="H232" s="442"/>
      <c r="I232" s="445"/>
      <c r="J232" s="445"/>
      <c r="K232" s="445"/>
      <c r="L232" s="445"/>
      <c r="M232" s="445"/>
      <c r="N232" s="445"/>
      <c r="O232" s="445"/>
      <c r="P232" s="445"/>
      <c r="Q232" s="446"/>
      <c r="R232" s="173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3"/>
      <c r="AD232" s="235"/>
      <c r="AE232" s="450"/>
      <c r="AF232" s="460">
        <v>23</v>
      </c>
      <c r="AG232" s="460"/>
      <c r="AH232" s="164" t="str">
        <f>IF(AF232="","","-")</f>
        <v>-</v>
      </c>
      <c r="AI232" s="460">
        <v>21</v>
      </c>
      <c r="AJ232" s="460"/>
      <c r="AK232" s="450"/>
      <c r="AL232" s="235"/>
      <c r="AM232" s="179"/>
      <c r="AN232" s="182"/>
      <c r="AO232" s="235"/>
      <c r="AP232" s="450"/>
      <c r="AQ232" s="460">
        <v>21</v>
      </c>
      <c r="AR232" s="460"/>
      <c r="AS232" s="164" t="str">
        <f>IF(AQ232="","","-")</f>
        <v>-</v>
      </c>
      <c r="AT232" s="460">
        <v>18</v>
      </c>
      <c r="AU232" s="460"/>
      <c r="AV232" s="450"/>
      <c r="AW232" s="235"/>
      <c r="AX232" s="179"/>
      <c r="AY232" s="182"/>
      <c r="AZ232" s="197"/>
      <c r="BA232" s="197"/>
      <c r="BB232" s="197"/>
      <c r="BC232" s="182"/>
      <c r="BD232" s="197"/>
      <c r="BE232" s="197"/>
      <c r="BF232" s="197"/>
      <c r="BG232" s="182"/>
      <c r="BH232" s="197"/>
      <c r="BI232" s="197"/>
      <c r="BJ232" s="197"/>
      <c r="BK232" s="184"/>
      <c r="BL232" s="152"/>
      <c r="BM232" s="152"/>
      <c r="CI232" s="530"/>
      <c r="CJ232" s="531"/>
      <c r="CK232" s="531"/>
      <c r="CL232" s="532"/>
      <c r="CM232" s="530"/>
      <c r="CN232" s="531"/>
      <c r="CO232" s="531"/>
      <c r="CP232" s="532"/>
      <c r="CQ232" s="533"/>
      <c r="CR232" s="531"/>
      <c r="CS232" s="531"/>
      <c r="CT232" s="534"/>
      <c r="CU232" s="500"/>
      <c r="CV232" s="500"/>
      <c r="CW232" s="500"/>
      <c r="CX232" s="500"/>
      <c r="CY232" s="500"/>
      <c r="CZ232" s="500"/>
      <c r="DA232" s="500"/>
      <c r="DB232" s="500"/>
      <c r="DC232" s="500"/>
      <c r="DG232" s="530"/>
      <c r="DH232" s="535"/>
      <c r="DI232" s="535"/>
      <c r="DJ232" s="532"/>
      <c r="DK232" s="530"/>
      <c r="DL232" s="535"/>
      <c r="DM232" s="535"/>
      <c r="DN232" s="532"/>
      <c r="DR232" s="138">
        <f>IF(AF232="","",IF(AF232&gt;AI232,1,0))</f>
        <v>1</v>
      </c>
      <c r="DS232" s="138">
        <f>IF(AI232="","",IF(AI232&gt;AF232,1,0))</f>
        <v>0</v>
      </c>
      <c r="DT232" s="138">
        <f>IF(AQ232="","",IF(AQ232&gt;AT232,1,0))</f>
        <v>1</v>
      </c>
      <c r="DU232" s="138">
        <f>IF(AT232="","",IF(AT232&gt;AQ232,1,0))</f>
        <v>0</v>
      </c>
    </row>
    <row r="233" spans="1:118" ht="12" customHeight="1" hidden="1">
      <c r="A233" s="439" t="e">
        <f>'[1]組合せ'!#REF!</f>
        <v>#REF!</v>
      </c>
      <c r="B233" s="206"/>
      <c r="C233" s="206"/>
      <c r="D233" s="354" t="e">
        <f>VLOOKUP(A233,'[1]参加者名簿'!$Q$86:$R$145,2)</f>
        <v>#REF!</v>
      </c>
      <c r="E233" s="355"/>
      <c r="F233" s="355"/>
      <c r="G233" s="355"/>
      <c r="H233" s="355"/>
      <c r="I233" s="358" t="e">
        <f>VLOOKUP($A233,'[1]参加者名簿'!$Q$86:$T$145,4)</f>
        <v>#REF!</v>
      </c>
      <c r="J233" s="359"/>
      <c r="K233" s="359"/>
      <c r="L233" s="359"/>
      <c r="M233" s="359"/>
      <c r="N233" s="359"/>
      <c r="O233" s="359"/>
      <c r="P233" s="359"/>
      <c r="Q233" s="360"/>
      <c r="R233" s="458">
        <f>IF(AC228="","",AC228)</f>
      </c>
      <c r="S233" s="451"/>
      <c r="T233" s="451"/>
      <c r="U233" s="457" t="str">
        <f>IF(AF228="○","●",IF(AF228="●","○",""))</f>
        <v>●</v>
      </c>
      <c r="V233" s="457"/>
      <c r="W233" s="457"/>
      <c r="X233" s="457"/>
      <c r="Y233" s="457"/>
      <c r="Z233" s="451">
        <f>IF(AK228="","",AK228)</f>
      </c>
      <c r="AA233" s="451"/>
      <c r="AB233" s="452"/>
      <c r="AC233" s="165"/>
      <c r="AD233" s="166"/>
      <c r="AE233" s="166"/>
      <c r="AF233" s="166"/>
      <c r="AG233" s="166"/>
      <c r="AH233" s="166"/>
      <c r="AI233" s="166"/>
      <c r="AJ233" s="166"/>
      <c r="AK233" s="166"/>
      <c r="AL233" s="189"/>
      <c r="AM233" s="198"/>
      <c r="AN233" s="458"/>
      <c r="AO233" s="451"/>
      <c r="AP233" s="451"/>
      <c r="AQ233" s="457" t="str">
        <f>IF(AO235="","",IF(AO235&gt;AW235,"○","●"))</f>
        <v>○</v>
      </c>
      <c r="AR233" s="457"/>
      <c r="AS233" s="457"/>
      <c r="AT233" s="457"/>
      <c r="AU233" s="457"/>
      <c r="AV233" s="451"/>
      <c r="AW233" s="451"/>
      <c r="AX233" s="452"/>
      <c r="AY233" s="184"/>
      <c r="AZ233" s="152"/>
      <c r="BA233" s="152"/>
      <c r="BB233" s="152"/>
      <c r="BC233" s="184"/>
      <c r="BD233" s="152"/>
      <c r="BE233" s="152"/>
      <c r="BF233" s="152"/>
      <c r="BG233" s="184"/>
      <c r="BH233" s="152"/>
      <c r="BI233" s="152"/>
      <c r="BJ233" s="152"/>
      <c r="BK233" s="184"/>
      <c r="BL233" s="152"/>
      <c r="BM233" s="152"/>
      <c r="CI233" s="520"/>
      <c r="CJ233" s="500"/>
      <c r="CK233" s="500"/>
      <c r="CL233" s="521"/>
      <c r="CM233" s="520"/>
      <c r="CN233" s="500"/>
      <c r="CO233" s="500"/>
      <c r="CP233" s="521"/>
      <c r="CQ233" s="522"/>
      <c r="CR233" s="500"/>
      <c r="CS233" s="500"/>
      <c r="CT233" s="523"/>
      <c r="CU233" s="500"/>
      <c r="CV233" s="500"/>
      <c r="CW233" s="500"/>
      <c r="CX233" s="500"/>
      <c r="CY233" s="500"/>
      <c r="CZ233" s="500"/>
      <c r="DA233" s="500"/>
      <c r="DB233" s="500"/>
      <c r="DC233" s="500"/>
      <c r="DG233" s="520"/>
      <c r="DH233" s="536"/>
      <c r="DI233" s="536"/>
      <c r="DJ233" s="521"/>
      <c r="DK233" s="520"/>
      <c r="DL233" s="536"/>
      <c r="DM233" s="536"/>
      <c r="DN233" s="521"/>
    </row>
    <row r="234" spans="1:118" ht="12" customHeight="1" hidden="1">
      <c r="A234" s="439"/>
      <c r="B234" s="455"/>
      <c r="C234" s="456"/>
      <c r="D234" s="356"/>
      <c r="E234" s="357"/>
      <c r="F234" s="357"/>
      <c r="G234" s="357"/>
      <c r="H234" s="357"/>
      <c r="I234" s="361"/>
      <c r="J234" s="361"/>
      <c r="K234" s="361"/>
      <c r="L234" s="361"/>
      <c r="M234" s="361"/>
      <c r="N234" s="361"/>
      <c r="O234" s="361"/>
      <c r="P234" s="361"/>
      <c r="Q234" s="362"/>
      <c r="R234" s="459"/>
      <c r="S234" s="453"/>
      <c r="T234" s="453"/>
      <c r="U234" s="430"/>
      <c r="V234" s="430"/>
      <c r="W234" s="430"/>
      <c r="X234" s="430"/>
      <c r="Y234" s="430"/>
      <c r="Z234" s="453"/>
      <c r="AA234" s="453"/>
      <c r="AB234" s="454"/>
      <c r="AC234" s="168"/>
      <c r="AD234" s="164"/>
      <c r="AE234" s="164"/>
      <c r="AF234" s="164"/>
      <c r="AG234" s="164"/>
      <c r="AH234" s="164"/>
      <c r="AI234" s="164"/>
      <c r="AJ234" s="164"/>
      <c r="AK234" s="164"/>
      <c r="AL234" s="152"/>
      <c r="AM234" s="181"/>
      <c r="AN234" s="459"/>
      <c r="AO234" s="453"/>
      <c r="AP234" s="453"/>
      <c r="AQ234" s="430"/>
      <c r="AR234" s="430"/>
      <c r="AS234" s="430"/>
      <c r="AT234" s="430"/>
      <c r="AU234" s="430"/>
      <c r="AV234" s="453"/>
      <c r="AW234" s="453"/>
      <c r="AX234" s="454"/>
      <c r="AY234" s="184"/>
      <c r="AZ234" s="449">
        <f>COUNTIF($R233:$AX234,"○")</f>
        <v>1</v>
      </c>
      <c r="BA234" s="449"/>
      <c r="BB234" s="194"/>
      <c r="BC234" s="184"/>
      <c r="BD234" s="449">
        <f>COUNTIF($R233:$AX234,"●")</f>
        <v>1</v>
      </c>
      <c r="BE234" s="449"/>
      <c r="BF234" s="194"/>
      <c r="BG234" s="193"/>
      <c r="BH234" s="449">
        <f>RANK(AZ234,AY228:BC242,0)</f>
        <v>2</v>
      </c>
      <c r="BI234" s="449"/>
      <c r="BK234" s="193"/>
      <c r="BL234" s="128"/>
      <c r="BM234" s="152"/>
      <c r="CI234" s="520"/>
      <c r="CJ234" s="524">
        <f>RANK(DH234,DG228:DJ242,0)</f>
        <v>2</v>
      </c>
      <c r="CK234" s="524"/>
      <c r="CL234" s="521"/>
      <c r="CM234" s="520"/>
      <c r="CN234" s="524">
        <f>RANK(DK234,DK228:DN242,0)</f>
        <v>1</v>
      </c>
      <c r="CO234" s="524"/>
      <c r="CP234" s="521"/>
      <c r="CQ234" s="522"/>
      <c r="CR234" s="525">
        <v>4</v>
      </c>
      <c r="CS234" s="525"/>
      <c r="CT234" s="523"/>
      <c r="CU234" s="500"/>
      <c r="CV234" s="500"/>
      <c r="CW234" s="500"/>
      <c r="CX234" s="500"/>
      <c r="CY234" s="500"/>
      <c r="CZ234" s="500"/>
      <c r="DA234" s="500"/>
      <c r="DB234" s="500"/>
      <c r="DC234" s="500"/>
      <c r="DG234" s="520"/>
      <c r="DH234" s="526">
        <f>S235+AD235+AO235-AA235-AL235-AW235</f>
        <v>1</v>
      </c>
      <c r="DI234" s="526"/>
      <c r="DJ234" s="521"/>
      <c r="DK234" s="527">
        <f>SUM(U235:V237)+SUM(AF235:AG237)+SUM(AQ235:AR237)-SUM(X235:Y237)-SUM(AI235:AJ237)-SUM(AT235:AU237)</f>
        <v>17</v>
      </c>
      <c r="DL234" s="364"/>
      <c r="DM234" s="364"/>
      <c r="DN234" s="528"/>
    </row>
    <row r="235" spans="1:125" ht="12" customHeight="1" hidden="1">
      <c r="A235" s="439"/>
      <c r="B235" s="455"/>
      <c r="C235" s="456"/>
      <c r="D235" s="169"/>
      <c r="E235" s="163"/>
      <c r="F235" s="163"/>
      <c r="G235" s="163"/>
      <c r="H235" s="163"/>
      <c r="I235" s="207"/>
      <c r="J235" s="208"/>
      <c r="K235" s="208"/>
      <c r="L235" s="208"/>
      <c r="M235" s="208"/>
      <c r="N235" s="208"/>
      <c r="O235" s="208"/>
      <c r="P235" s="208"/>
      <c r="Q235" s="209"/>
      <c r="R235" s="168"/>
      <c r="S235" s="436">
        <f>IF(AL230="","",AL230)</f>
        <v>1</v>
      </c>
      <c r="T235" s="449" t="str">
        <f>IF(U235="","","(")</f>
        <v>(</v>
      </c>
      <c r="U235" s="436">
        <f>IF(AI230="","",AI230)</f>
        <v>21</v>
      </c>
      <c r="V235" s="436"/>
      <c r="W235" s="164" t="str">
        <f>IF(U235="","","-")</f>
        <v>-</v>
      </c>
      <c r="X235" s="436">
        <f>IF(AF230="","",AF230)</f>
        <v>23</v>
      </c>
      <c r="Y235" s="436"/>
      <c r="Z235" s="449" t="str">
        <f>IF(U235="","",")")</f>
        <v>)</v>
      </c>
      <c r="AA235" s="436">
        <f>IF(AD230="","",AD230)</f>
        <v>2</v>
      </c>
      <c r="AB235" s="164"/>
      <c r="AC235" s="168"/>
      <c r="AD235" s="164"/>
      <c r="AE235" s="164"/>
      <c r="AF235" s="164"/>
      <c r="AG235" s="164"/>
      <c r="AH235" s="164"/>
      <c r="AI235" s="164"/>
      <c r="AJ235" s="164"/>
      <c r="AK235" s="164"/>
      <c r="AL235" s="152"/>
      <c r="AM235" s="181"/>
      <c r="AN235" s="184"/>
      <c r="AO235" s="436">
        <f>IF(AQ235="","",SUM(DT235:DT237))</f>
        <v>2</v>
      </c>
      <c r="AP235" s="449" t="str">
        <f>IF(AQ235="","","(")</f>
        <v>(</v>
      </c>
      <c r="AQ235" s="460">
        <v>21</v>
      </c>
      <c r="AR235" s="460"/>
      <c r="AS235" s="164" t="str">
        <f>IF(AQ235="","","-")</f>
        <v>-</v>
      </c>
      <c r="AT235" s="460">
        <v>5</v>
      </c>
      <c r="AU235" s="460"/>
      <c r="AV235" s="449" t="str">
        <f>IF(AQ235="","",")")</f>
        <v>)</v>
      </c>
      <c r="AW235" s="436">
        <f>IF(AQ235="","",SUM(DU235:DU237))</f>
        <v>0</v>
      </c>
      <c r="AX235" s="181"/>
      <c r="AY235" s="184"/>
      <c r="AZ235" s="449"/>
      <c r="BA235" s="449"/>
      <c r="BB235" s="194"/>
      <c r="BC235" s="184"/>
      <c r="BD235" s="449"/>
      <c r="BE235" s="449"/>
      <c r="BF235" s="194"/>
      <c r="BG235" s="193"/>
      <c r="BH235" s="449"/>
      <c r="BI235" s="449"/>
      <c r="BJ235" s="194"/>
      <c r="BK235" s="193"/>
      <c r="BL235" s="128"/>
      <c r="BM235" s="152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520"/>
      <c r="CJ235" s="524"/>
      <c r="CK235" s="524"/>
      <c r="CL235" s="521"/>
      <c r="CM235" s="520"/>
      <c r="CN235" s="524"/>
      <c r="CO235" s="524"/>
      <c r="CP235" s="521"/>
      <c r="CQ235" s="522"/>
      <c r="CR235" s="525"/>
      <c r="CS235" s="525"/>
      <c r="CT235" s="523"/>
      <c r="CU235" s="500"/>
      <c r="CV235" s="500"/>
      <c r="CW235" s="500"/>
      <c r="CX235" s="500"/>
      <c r="CY235" s="500"/>
      <c r="CZ235" s="500"/>
      <c r="DA235" s="500"/>
      <c r="DB235" s="500"/>
      <c r="DC235" s="500"/>
      <c r="DG235" s="520"/>
      <c r="DH235" s="526"/>
      <c r="DI235" s="526"/>
      <c r="DJ235" s="521"/>
      <c r="DK235" s="529"/>
      <c r="DL235" s="364"/>
      <c r="DM235" s="364"/>
      <c r="DN235" s="528"/>
      <c r="DT235" s="138">
        <f>IF(AQ235="","",IF(AQ235&gt;AT235,1,0))</f>
        <v>1</v>
      </c>
      <c r="DU235" s="138">
        <f>IF(AT235="","",IF(AT235&gt;AQ235,1,0))</f>
        <v>0</v>
      </c>
    </row>
    <row r="236" spans="1:125" ht="12" customHeight="1" hidden="1">
      <c r="A236" s="439" t="e">
        <f>'[1]組合せ'!#REF!</f>
        <v>#REF!</v>
      </c>
      <c r="B236" s="455"/>
      <c r="C236" s="456"/>
      <c r="D236" s="311" t="e">
        <f>VLOOKUP(A236,'[1]参加者名簿'!$Q$86:$R$145,2)</f>
        <v>#REF!</v>
      </c>
      <c r="E236" s="440"/>
      <c r="F236" s="440"/>
      <c r="G236" s="440"/>
      <c r="H236" s="440"/>
      <c r="I236" s="253" t="e">
        <f>VLOOKUP($A236,'[1]参加者名簿'!$Q$86:$T$145,4)</f>
        <v>#REF!</v>
      </c>
      <c r="J236" s="443"/>
      <c r="K236" s="443"/>
      <c r="L236" s="443"/>
      <c r="M236" s="443"/>
      <c r="N236" s="443"/>
      <c r="O236" s="443"/>
      <c r="P236" s="443"/>
      <c r="Q236" s="444"/>
      <c r="R236" s="168"/>
      <c r="S236" s="310"/>
      <c r="T236" s="449"/>
      <c r="U236" s="436">
        <f>IF(AI231="","",AI231)</f>
        <v>21</v>
      </c>
      <c r="V236" s="436"/>
      <c r="W236" s="164" t="str">
        <f>IF(U236="","","-")</f>
        <v>-</v>
      </c>
      <c r="X236" s="436">
        <f>IF(AF231="","",AF231)</f>
        <v>18</v>
      </c>
      <c r="Y236" s="436"/>
      <c r="Z236" s="449"/>
      <c r="AA236" s="310"/>
      <c r="AB236" s="164"/>
      <c r="AC236" s="168"/>
      <c r="AD236" s="164"/>
      <c r="AE236" s="164"/>
      <c r="AF236" s="164"/>
      <c r="AG236" s="164"/>
      <c r="AH236" s="164"/>
      <c r="AI236" s="164"/>
      <c r="AJ236" s="164"/>
      <c r="AK236" s="164"/>
      <c r="AL236" s="152"/>
      <c r="AM236" s="181"/>
      <c r="AN236" s="184"/>
      <c r="AO236" s="310"/>
      <c r="AP236" s="449"/>
      <c r="AQ236" s="460"/>
      <c r="AR236" s="460"/>
      <c r="AS236" s="164">
        <f>IF(AQ236="","","-")</f>
      </c>
      <c r="AT236" s="460"/>
      <c r="AU236" s="460"/>
      <c r="AV236" s="449"/>
      <c r="AW236" s="310"/>
      <c r="AX236" s="180"/>
      <c r="AY236" s="184"/>
      <c r="AZ236" s="449"/>
      <c r="BA236" s="449"/>
      <c r="BB236" s="194"/>
      <c r="BC236" s="184"/>
      <c r="BD236" s="449"/>
      <c r="BE236" s="449"/>
      <c r="BF236" s="194"/>
      <c r="BG236" s="193"/>
      <c r="BH236" s="449"/>
      <c r="BI236" s="449"/>
      <c r="BJ236" s="194"/>
      <c r="BK236" s="193"/>
      <c r="BL236" s="128"/>
      <c r="BM236" s="152"/>
      <c r="CI236" s="520"/>
      <c r="CJ236" s="524"/>
      <c r="CK236" s="524"/>
      <c r="CL236" s="521"/>
      <c r="CM236" s="520"/>
      <c r="CN236" s="524"/>
      <c r="CO236" s="524"/>
      <c r="CP236" s="521"/>
      <c r="CQ236" s="522"/>
      <c r="CR236" s="525"/>
      <c r="CS236" s="525"/>
      <c r="CT236" s="523"/>
      <c r="CU236" s="500"/>
      <c r="CV236" s="500"/>
      <c r="CW236" s="500"/>
      <c r="CX236" s="500"/>
      <c r="CY236" s="500"/>
      <c r="CZ236" s="500"/>
      <c r="DA236" s="500"/>
      <c r="DB236" s="500"/>
      <c r="DC236" s="500"/>
      <c r="DG236" s="520"/>
      <c r="DH236" s="526"/>
      <c r="DI236" s="526"/>
      <c r="DJ236" s="521"/>
      <c r="DK236" s="529"/>
      <c r="DL236" s="364"/>
      <c r="DM236" s="364"/>
      <c r="DN236" s="528"/>
      <c r="DT236" s="138">
        <f>IF(AQ236="","",IF(AQ236&gt;AT236,1,0))</f>
      </c>
      <c r="DU236" s="138">
        <f>IF(AT236="","",IF(AT236&gt;AQ236,1,0))</f>
      </c>
    </row>
    <row r="237" spans="1:125" ht="12" customHeight="1" hidden="1">
      <c r="A237" s="439"/>
      <c r="B237" s="206"/>
      <c r="C237" s="206"/>
      <c r="D237" s="441"/>
      <c r="E237" s="442"/>
      <c r="F237" s="442"/>
      <c r="G237" s="442"/>
      <c r="H237" s="442"/>
      <c r="I237" s="445"/>
      <c r="J237" s="445"/>
      <c r="K237" s="445"/>
      <c r="L237" s="445"/>
      <c r="M237" s="445"/>
      <c r="N237" s="445"/>
      <c r="O237" s="445"/>
      <c r="P237" s="445"/>
      <c r="Q237" s="446"/>
      <c r="R237" s="173"/>
      <c r="S237" s="235"/>
      <c r="T237" s="450"/>
      <c r="U237" s="436">
        <f>IF(AI232="","",AI232)</f>
        <v>21</v>
      </c>
      <c r="V237" s="436"/>
      <c r="W237" s="164" t="str">
        <f>IF(U237="","","-")</f>
        <v>-</v>
      </c>
      <c r="X237" s="436">
        <f>IF(AF232="","",AF232)</f>
        <v>23</v>
      </c>
      <c r="Y237" s="436"/>
      <c r="Z237" s="450"/>
      <c r="AA237" s="235"/>
      <c r="AB237" s="174"/>
      <c r="AC237" s="173"/>
      <c r="AD237" s="174"/>
      <c r="AE237" s="174"/>
      <c r="AF237" s="174"/>
      <c r="AG237" s="174"/>
      <c r="AH237" s="174"/>
      <c r="AI237" s="174"/>
      <c r="AJ237" s="174"/>
      <c r="AK237" s="174"/>
      <c r="AL237" s="197"/>
      <c r="AM237" s="183"/>
      <c r="AN237" s="182"/>
      <c r="AO237" s="235"/>
      <c r="AP237" s="450"/>
      <c r="AQ237" s="460">
        <v>22</v>
      </c>
      <c r="AR237" s="460"/>
      <c r="AS237" s="164" t="str">
        <f>IF(AQ237="","","-")</f>
        <v>-</v>
      </c>
      <c r="AT237" s="460">
        <v>20</v>
      </c>
      <c r="AU237" s="460"/>
      <c r="AV237" s="450"/>
      <c r="AW237" s="235"/>
      <c r="AX237" s="179"/>
      <c r="AY237" s="182"/>
      <c r="AZ237" s="197"/>
      <c r="BA237" s="197"/>
      <c r="BB237" s="197"/>
      <c r="BC237" s="182"/>
      <c r="BD237" s="197"/>
      <c r="BE237" s="197"/>
      <c r="BF237" s="197"/>
      <c r="BG237" s="182"/>
      <c r="BH237" s="197"/>
      <c r="BI237" s="197"/>
      <c r="BJ237" s="197"/>
      <c r="BK237" s="184"/>
      <c r="BL237" s="152"/>
      <c r="BM237" s="152"/>
      <c r="CI237" s="530"/>
      <c r="CJ237" s="531"/>
      <c r="CK237" s="531"/>
      <c r="CL237" s="532"/>
      <c r="CM237" s="530"/>
      <c r="CN237" s="531"/>
      <c r="CO237" s="531"/>
      <c r="CP237" s="532"/>
      <c r="CQ237" s="533"/>
      <c r="CR237" s="531"/>
      <c r="CS237" s="531"/>
      <c r="CT237" s="534"/>
      <c r="CU237" s="500"/>
      <c r="CV237" s="500"/>
      <c r="CW237" s="500"/>
      <c r="CX237" s="500"/>
      <c r="CY237" s="500"/>
      <c r="CZ237" s="500"/>
      <c r="DA237" s="500"/>
      <c r="DB237" s="500"/>
      <c r="DC237" s="500"/>
      <c r="DG237" s="530"/>
      <c r="DH237" s="535"/>
      <c r="DI237" s="535"/>
      <c r="DJ237" s="532"/>
      <c r="DK237" s="530"/>
      <c r="DL237" s="535"/>
      <c r="DM237" s="535"/>
      <c r="DN237" s="532"/>
      <c r="DT237" s="138">
        <f>IF(AQ237="","",IF(AQ237&gt;AT237,1,0))</f>
        <v>1</v>
      </c>
      <c r="DU237" s="138">
        <f>IF(AT237="","",IF(AT237&gt;AQ237,1,0))</f>
        <v>0</v>
      </c>
    </row>
    <row r="238" spans="1:118" ht="12" customHeight="1" hidden="1">
      <c r="A238" s="439" t="e">
        <f>'[1]組合せ'!#REF!</f>
        <v>#REF!</v>
      </c>
      <c r="B238" s="206"/>
      <c r="C238" s="206"/>
      <c r="D238" s="354" t="e">
        <f>VLOOKUP(A238,'[1]参加者名簿'!$Q$86:$R$145,2)</f>
        <v>#REF!</v>
      </c>
      <c r="E238" s="355"/>
      <c r="F238" s="355"/>
      <c r="G238" s="355"/>
      <c r="H238" s="355"/>
      <c r="I238" s="358" t="e">
        <f>VLOOKUP($A238,'[1]参加者名簿'!$Q$86:$T$145,4)</f>
        <v>#REF!</v>
      </c>
      <c r="J238" s="359"/>
      <c r="K238" s="359"/>
      <c r="L238" s="359"/>
      <c r="M238" s="359"/>
      <c r="N238" s="359"/>
      <c r="O238" s="359"/>
      <c r="P238" s="359"/>
      <c r="Q238" s="360"/>
      <c r="R238" s="458">
        <f>IF(AN228="","",AN228)</f>
      </c>
      <c r="S238" s="451"/>
      <c r="T238" s="451"/>
      <c r="U238" s="457" t="str">
        <f>IF(AQ228="○","●",IF(AQ228="●","○",""))</f>
        <v>●</v>
      </c>
      <c r="V238" s="457"/>
      <c r="W238" s="457"/>
      <c r="X238" s="457"/>
      <c r="Y238" s="457"/>
      <c r="Z238" s="451">
        <f>IF(AV228="","",AV228)</f>
      </c>
      <c r="AA238" s="451"/>
      <c r="AB238" s="452"/>
      <c r="AC238" s="458">
        <f>IF(AN233="","",AN233)</f>
      </c>
      <c r="AD238" s="451"/>
      <c r="AE238" s="451"/>
      <c r="AF238" s="457" t="str">
        <f>IF(AQ233="○","●",IF(AQ233="●","○",""))</f>
        <v>●</v>
      </c>
      <c r="AG238" s="457"/>
      <c r="AH238" s="457"/>
      <c r="AI238" s="457"/>
      <c r="AJ238" s="457"/>
      <c r="AK238" s="451">
        <f>IF(AV233="","",AV233)</f>
      </c>
      <c r="AL238" s="451"/>
      <c r="AM238" s="452"/>
      <c r="AN238" s="165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7"/>
      <c r="AY238" s="184"/>
      <c r="AZ238" s="152"/>
      <c r="BA238" s="152"/>
      <c r="BB238" s="152"/>
      <c r="BC238" s="184"/>
      <c r="BD238" s="152"/>
      <c r="BE238" s="152"/>
      <c r="BF238" s="152"/>
      <c r="BG238" s="184"/>
      <c r="BH238" s="152"/>
      <c r="BI238" s="152"/>
      <c r="BJ238" s="152"/>
      <c r="BK238" s="184"/>
      <c r="BL238" s="152"/>
      <c r="BM238" s="152"/>
      <c r="CI238" s="520"/>
      <c r="CJ238" s="500"/>
      <c r="CK238" s="500"/>
      <c r="CL238" s="521"/>
      <c r="CM238" s="520"/>
      <c r="CN238" s="500"/>
      <c r="CO238" s="500"/>
      <c r="CP238" s="521"/>
      <c r="CQ238" s="522"/>
      <c r="CR238" s="500"/>
      <c r="CS238" s="500"/>
      <c r="CT238" s="523"/>
      <c r="CU238" s="500"/>
      <c r="CV238" s="500"/>
      <c r="CW238" s="500"/>
      <c r="CX238" s="500"/>
      <c r="CY238" s="500"/>
      <c r="CZ238" s="500"/>
      <c r="DA238" s="500"/>
      <c r="DB238" s="500"/>
      <c r="DC238" s="500"/>
      <c r="DG238" s="520"/>
      <c r="DH238" s="536"/>
      <c r="DI238" s="536"/>
      <c r="DJ238" s="521"/>
      <c r="DK238" s="520"/>
      <c r="DL238" s="536"/>
      <c r="DM238" s="536"/>
      <c r="DN238" s="521"/>
    </row>
    <row r="239" spans="1:118" ht="12" customHeight="1" hidden="1">
      <c r="A239" s="439"/>
      <c r="B239" s="455"/>
      <c r="C239" s="456"/>
      <c r="D239" s="356"/>
      <c r="E239" s="357"/>
      <c r="F239" s="357"/>
      <c r="G239" s="357"/>
      <c r="H239" s="357"/>
      <c r="I239" s="361"/>
      <c r="J239" s="361"/>
      <c r="K239" s="361"/>
      <c r="L239" s="361"/>
      <c r="M239" s="361"/>
      <c r="N239" s="361"/>
      <c r="O239" s="361"/>
      <c r="P239" s="361"/>
      <c r="Q239" s="362"/>
      <c r="R239" s="459"/>
      <c r="S239" s="453"/>
      <c r="T239" s="453"/>
      <c r="U239" s="430"/>
      <c r="V239" s="430"/>
      <c r="W239" s="430"/>
      <c r="X239" s="430"/>
      <c r="Y239" s="430"/>
      <c r="Z239" s="453"/>
      <c r="AA239" s="453"/>
      <c r="AB239" s="454"/>
      <c r="AC239" s="459"/>
      <c r="AD239" s="453"/>
      <c r="AE239" s="453"/>
      <c r="AF239" s="430"/>
      <c r="AG239" s="430"/>
      <c r="AH239" s="430"/>
      <c r="AI239" s="430"/>
      <c r="AJ239" s="430"/>
      <c r="AK239" s="453"/>
      <c r="AL239" s="453"/>
      <c r="AM239" s="454"/>
      <c r="AN239" s="168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58"/>
      <c r="AY239" s="184"/>
      <c r="AZ239" s="449">
        <f>COUNTIF($R238:$AX239,"○")</f>
        <v>0</v>
      </c>
      <c r="BA239" s="449"/>
      <c r="BB239" s="194"/>
      <c r="BC239" s="184"/>
      <c r="BD239" s="449">
        <f>COUNTIF($R238:$AX239,"●")</f>
        <v>2</v>
      </c>
      <c r="BE239" s="449"/>
      <c r="BF239" s="194"/>
      <c r="BG239" s="193"/>
      <c r="BH239" s="449">
        <f>RANK(AZ239,AY228:BC242,0)</f>
        <v>3</v>
      </c>
      <c r="BI239" s="449"/>
      <c r="BK239" s="193"/>
      <c r="BL239" s="128"/>
      <c r="BM239" s="152"/>
      <c r="CI239" s="520"/>
      <c r="CJ239" s="524">
        <f>RANK(DH239,DG228:DJ242,0)</f>
        <v>3</v>
      </c>
      <c r="CK239" s="524"/>
      <c r="CL239" s="521"/>
      <c r="CM239" s="520"/>
      <c r="CN239" s="524">
        <f>RANK(DK239,DK228:DN242,0)</f>
        <v>3</v>
      </c>
      <c r="CO239" s="524"/>
      <c r="CP239" s="521"/>
      <c r="CQ239" s="522"/>
      <c r="CR239" s="525">
        <v>2</v>
      </c>
      <c r="CS239" s="525"/>
      <c r="CT239" s="523"/>
      <c r="CU239" s="500"/>
      <c r="CV239" s="500"/>
      <c r="CW239" s="500"/>
      <c r="CX239" s="500"/>
      <c r="CY239" s="500"/>
      <c r="CZ239" s="500"/>
      <c r="DA239" s="500"/>
      <c r="DB239" s="500"/>
      <c r="DC239" s="500"/>
      <c r="DG239" s="520"/>
      <c r="DH239" s="526">
        <f>S240+AD240+AO240-AA240-AL240-AW240</f>
        <v>-3</v>
      </c>
      <c r="DI239" s="526"/>
      <c r="DJ239" s="521"/>
      <c r="DK239" s="527">
        <f>SUM(U240:V242)+SUM(AF240:AG242)+SUM(AQ240:AR242)-SUM(X240:Y242)-SUM(AI240:AJ242)-SUM(AT240:AU242)</f>
        <v>-20</v>
      </c>
      <c r="DL239" s="364"/>
      <c r="DM239" s="364"/>
      <c r="DN239" s="528"/>
    </row>
    <row r="240" spans="1:118" ht="12" customHeight="1" hidden="1">
      <c r="A240" s="439"/>
      <c r="B240" s="455"/>
      <c r="C240" s="456"/>
      <c r="D240" s="169"/>
      <c r="E240" s="163"/>
      <c r="F240" s="163"/>
      <c r="G240" s="163"/>
      <c r="H240" s="163"/>
      <c r="I240" s="207"/>
      <c r="J240" s="208"/>
      <c r="K240" s="208"/>
      <c r="L240" s="208"/>
      <c r="M240" s="208"/>
      <c r="N240" s="208"/>
      <c r="O240" s="208"/>
      <c r="P240" s="208"/>
      <c r="Q240" s="209"/>
      <c r="R240" s="168"/>
      <c r="S240" s="436">
        <f>IF(AW230="","",AW230)</f>
        <v>1</v>
      </c>
      <c r="T240" s="449" t="str">
        <f>IF(U240="","","(")</f>
        <v>(</v>
      </c>
      <c r="U240" s="436">
        <f>IF(AT230="","",AT230)</f>
        <v>21</v>
      </c>
      <c r="V240" s="436"/>
      <c r="W240" s="164" t="str">
        <f>IF(U240="","","-")</f>
        <v>-</v>
      </c>
      <c r="X240" s="436">
        <f>IF(AQ230="","",AQ230)</f>
        <v>18</v>
      </c>
      <c r="Y240" s="436"/>
      <c r="Z240" s="449" t="str">
        <f>IF(U240="","",")")</f>
        <v>)</v>
      </c>
      <c r="AA240" s="436">
        <f>IF(AO230="","",AO230)</f>
        <v>2</v>
      </c>
      <c r="AB240" s="164"/>
      <c r="AC240" s="168"/>
      <c r="AD240" s="436">
        <f>IF(AW235="","",AW235)</f>
        <v>0</v>
      </c>
      <c r="AE240" s="449" t="str">
        <f>IF(AF240="","","(")</f>
        <v>(</v>
      </c>
      <c r="AF240" s="436">
        <f>IF(AT235="","",AT235)</f>
        <v>5</v>
      </c>
      <c r="AG240" s="436"/>
      <c r="AH240" s="164" t="str">
        <f>IF(AF240="","","-")</f>
        <v>-</v>
      </c>
      <c r="AI240" s="436">
        <f>IF(AQ235="","",AQ235)</f>
        <v>21</v>
      </c>
      <c r="AJ240" s="436"/>
      <c r="AK240" s="449" t="str">
        <f>IF(AF240="","",")")</f>
        <v>)</v>
      </c>
      <c r="AL240" s="436">
        <f>IF(AO235="","",AO235)</f>
        <v>2</v>
      </c>
      <c r="AM240" s="164"/>
      <c r="AN240" s="168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58"/>
      <c r="AY240" s="184"/>
      <c r="AZ240" s="449"/>
      <c r="BA240" s="449"/>
      <c r="BB240" s="194"/>
      <c r="BC240" s="184"/>
      <c r="BD240" s="449"/>
      <c r="BE240" s="449"/>
      <c r="BF240" s="194"/>
      <c r="BG240" s="193"/>
      <c r="BH240" s="449"/>
      <c r="BI240" s="449"/>
      <c r="BJ240" s="194"/>
      <c r="BK240" s="193"/>
      <c r="BL240" s="128"/>
      <c r="BM240" s="152"/>
      <c r="CI240" s="520"/>
      <c r="CJ240" s="524"/>
      <c r="CK240" s="524"/>
      <c r="CL240" s="521"/>
      <c r="CM240" s="520"/>
      <c r="CN240" s="524"/>
      <c r="CO240" s="524"/>
      <c r="CP240" s="521"/>
      <c r="CQ240" s="522"/>
      <c r="CR240" s="525"/>
      <c r="CS240" s="525"/>
      <c r="CT240" s="523"/>
      <c r="CU240" s="500"/>
      <c r="CV240" s="500"/>
      <c r="CW240" s="500"/>
      <c r="CX240" s="500"/>
      <c r="CY240" s="500"/>
      <c r="CZ240" s="500"/>
      <c r="DA240" s="500"/>
      <c r="DB240" s="500"/>
      <c r="DC240" s="500"/>
      <c r="DG240" s="520"/>
      <c r="DH240" s="526"/>
      <c r="DI240" s="526"/>
      <c r="DJ240" s="521"/>
      <c r="DK240" s="529"/>
      <c r="DL240" s="364"/>
      <c r="DM240" s="364"/>
      <c r="DN240" s="528"/>
    </row>
    <row r="241" spans="1:118" ht="12" customHeight="1" hidden="1">
      <c r="A241" s="439" t="e">
        <f>'[1]組合せ'!#REF!</f>
        <v>#REF!</v>
      </c>
      <c r="B241" s="455"/>
      <c r="C241" s="456"/>
      <c r="D241" s="311" t="e">
        <f>VLOOKUP(A241,'[1]参加者名簿'!$Q$86:$R$145,2)</f>
        <v>#REF!</v>
      </c>
      <c r="E241" s="440"/>
      <c r="F241" s="440"/>
      <c r="G241" s="440"/>
      <c r="H241" s="440"/>
      <c r="I241" s="253" t="e">
        <f>VLOOKUP($A241,'[1]参加者名簿'!$Q$86:$T$145,4)</f>
        <v>#REF!</v>
      </c>
      <c r="J241" s="443"/>
      <c r="K241" s="443"/>
      <c r="L241" s="443"/>
      <c r="M241" s="443"/>
      <c r="N241" s="443"/>
      <c r="O241" s="443"/>
      <c r="P241" s="443"/>
      <c r="Q241" s="444"/>
      <c r="R241" s="168"/>
      <c r="S241" s="310"/>
      <c r="T241" s="449"/>
      <c r="U241" s="436">
        <f>IF(AT231="","",AT231)</f>
        <v>21</v>
      </c>
      <c r="V241" s="436"/>
      <c r="W241" s="164" t="str">
        <f>IF(U241="","","-")</f>
        <v>-</v>
      </c>
      <c r="X241" s="436">
        <f>IF(AQ231="","",AQ231)</f>
        <v>23</v>
      </c>
      <c r="Y241" s="436"/>
      <c r="Z241" s="449"/>
      <c r="AA241" s="310"/>
      <c r="AB241" s="164"/>
      <c r="AC241" s="168"/>
      <c r="AD241" s="310"/>
      <c r="AE241" s="449"/>
      <c r="AF241" s="436">
        <f>IF(AT236="","",AT236)</f>
      </c>
      <c r="AG241" s="436"/>
      <c r="AH241" s="164">
        <f>IF(AF241="","","-")</f>
      </c>
      <c r="AI241" s="436">
        <f>IF(AQ236="","",AQ236)</f>
      </c>
      <c r="AJ241" s="436"/>
      <c r="AK241" s="449"/>
      <c r="AL241" s="310"/>
      <c r="AM241" s="164"/>
      <c r="AN241" s="168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58"/>
      <c r="AY241" s="184"/>
      <c r="AZ241" s="449"/>
      <c r="BA241" s="449"/>
      <c r="BB241" s="194"/>
      <c r="BC241" s="184"/>
      <c r="BD241" s="449"/>
      <c r="BE241" s="449"/>
      <c r="BF241" s="194"/>
      <c r="BG241" s="193"/>
      <c r="BH241" s="449"/>
      <c r="BI241" s="449"/>
      <c r="BJ241" s="194"/>
      <c r="BK241" s="193"/>
      <c r="BL241" s="128"/>
      <c r="BM241" s="152"/>
      <c r="CI241" s="520"/>
      <c r="CJ241" s="524"/>
      <c r="CK241" s="524"/>
      <c r="CL241" s="521"/>
      <c r="CM241" s="520"/>
      <c r="CN241" s="524"/>
      <c r="CO241" s="524"/>
      <c r="CP241" s="521"/>
      <c r="CQ241" s="522"/>
      <c r="CR241" s="525"/>
      <c r="CS241" s="525"/>
      <c r="CT241" s="523"/>
      <c r="CU241" s="500"/>
      <c r="CV241" s="500"/>
      <c r="CW241" s="500"/>
      <c r="CX241" s="500"/>
      <c r="CY241" s="500"/>
      <c r="CZ241" s="500"/>
      <c r="DA241" s="500"/>
      <c r="DB241" s="500"/>
      <c r="DC241" s="500"/>
      <c r="DG241" s="520"/>
      <c r="DH241" s="526"/>
      <c r="DI241" s="526"/>
      <c r="DJ241" s="521"/>
      <c r="DK241" s="529"/>
      <c r="DL241" s="364"/>
      <c r="DM241" s="364"/>
      <c r="DN241" s="528"/>
    </row>
    <row r="242" spans="1:118" ht="12" customHeight="1" hidden="1">
      <c r="A242" s="439"/>
      <c r="B242" s="206"/>
      <c r="C242" s="206"/>
      <c r="D242" s="441"/>
      <c r="E242" s="442"/>
      <c r="F242" s="442"/>
      <c r="G242" s="442"/>
      <c r="H242" s="442"/>
      <c r="I242" s="445"/>
      <c r="J242" s="445"/>
      <c r="K242" s="445"/>
      <c r="L242" s="445"/>
      <c r="M242" s="445"/>
      <c r="N242" s="445"/>
      <c r="O242" s="445"/>
      <c r="P242" s="445"/>
      <c r="Q242" s="446"/>
      <c r="R242" s="173"/>
      <c r="S242" s="235"/>
      <c r="T242" s="450"/>
      <c r="U242" s="235">
        <f>IF(AT232="","",AT232)</f>
        <v>18</v>
      </c>
      <c r="V242" s="235"/>
      <c r="W242" s="174" t="str">
        <f>IF(U242="","","-")</f>
        <v>-</v>
      </c>
      <c r="X242" s="235">
        <f>IF(AQ232="","",AQ232)</f>
        <v>21</v>
      </c>
      <c r="Y242" s="235"/>
      <c r="Z242" s="450"/>
      <c r="AA242" s="235"/>
      <c r="AB242" s="174"/>
      <c r="AC242" s="173"/>
      <c r="AD242" s="235"/>
      <c r="AE242" s="450"/>
      <c r="AF242" s="235">
        <f>IF(AT237="","",AT237)</f>
        <v>20</v>
      </c>
      <c r="AG242" s="235"/>
      <c r="AH242" s="174" t="str">
        <f>IF(AF242="","","-")</f>
        <v>-</v>
      </c>
      <c r="AI242" s="235">
        <f>IF(AQ237="","",AQ237)</f>
        <v>22</v>
      </c>
      <c r="AJ242" s="235"/>
      <c r="AK242" s="450"/>
      <c r="AL242" s="235"/>
      <c r="AM242" s="174"/>
      <c r="AN242" s="173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5"/>
      <c r="AY242" s="182"/>
      <c r="AZ242" s="197"/>
      <c r="BA242" s="197"/>
      <c r="BB242" s="197"/>
      <c r="BC242" s="182"/>
      <c r="BD242" s="197"/>
      <c r="BE242" s="197"/>
      <c r="BF242" s="197"/>
      <c r="BG242" s="182"/>
      <c r="BH242" s="197"/>
      <c r="BI242" s="197"/>
      <c r="BJ242" s="197"/>
      <c r="BK242" s="184"/>
      <c r="BL242" s="152"/>
      <c r="BM242" s="152"/>
      <c r="CI242" s="530"/>
      <c r="CJ242" s="531"/>
      <c r="CK242" s="531"/>
      <c r="CL242" s="532"/>
      <c r="CM242" s="530"/>
      <c r="CN242" s="531"/>
      <c r="CO242" s="531"/>
      <c r="CP242" s="532"/>
      <c r="CQ242" s="537"/>
      <c r="CR242" s="538"/>
      <c r="CS242" s="538"/>
      <c r="CT242" s="539"/>
      <c r="CU242" s="500"/>
      <c r="CV242" s="500"/>
      <c r="CW242" s="500"/>
      <c r="CX242" s="500"/>
      <c r="CY242" s="500"/>
      <c r="CZ242" s="500"/>
      <c r="DA242" s="500"/>
      <c r="DB242" s="500"/>
      <c r="DC242" s="500"/>
      <c r="DG242" s="530"/>
      <c r="DH242" s="531"/>
      <c r="DI242" s="531"/>
      <c r="DJ242" s="532"/>
      <c r="DK242" s="530"/>
      <c r="DL242" s="531"/>
      <c r="DM242" s="531"/>
      <c r="DN242" s="532"/>
    </row>
    <row r="243" spans="66:121" ht="15" customHeight="1" hidden="1"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500"/>
      <c r="CJ243" s="500"/>
      <c r="CK243" s="500"/>
      <c r="CL243" s="500"/>
      <c r="CM243" s="500"/>
      <c r="CN243" s="500"/>
      <c r="CO243" s="500"/>
      <c r="CP243" s="500"/>
      <c r="CQ243" s="500"/>
      <c r="CR243" s="500"/>
      <c r="CS243" s="500"/>
      <c r="CT243" s="500"/>
      <c r="CU243" s="500"/>
      <c r="CV243" s="500"/>
      <c r="CW243" s="500"/>
      <c r="CX243" s="500"/>
      <c r="CY243" s="500"/>
      <c r="CZ243" s="500"/>
      <c r="DA243" s="500"/>
      <c r="DB243" s="500"/>
      <c r="DC243" s="500"/>
      <c r="DD243" s="500"/>
      <c r="DE243" s="500"/>
      <c r="DF243" s="500"/>
      <c r="DG243" s="500"/>
      <c r="DH243" s="500"/>
      <c r="DI243" s="500"/>
      <c r="DJ243" s="500"/>
      <c r="DK243" s="500"/>
      <c r="DL243" s="500"/>
      <c r="DM243" s="500"/>
      <c r="DN243" s="500"/>
      <c r="DO243" s="500"/>
      <c r="DP243" s="500"/>
      <c r="DQ243" s="500"/>
    </row>
    <row r="244" spans="3:95" ht="18" customHeight="1" hidden="1">
      <c r="C244" s="205" t="s">
        <v>177</v>
      </c>
      <c r="D244" s="205"/>
      <c r="E244" s="205"/>
      <c r="F244" s="205" t="s">
        <v>178</v>
      </c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CA244" s="164"/>
      <c r="CB244" s="164"/>
      <c r="CC244" s="164"/>
      <c r="CD244" s="164"/>
      <c r="CE244" s="164"/>
      <c r="CF244" s="164"/>
      <c r="CG244" s="164"/>
      <c r="CH244" s="164"/>
      <c r="CI244" s="500"/>
      <c r="CJ244" s="500"/>
      <c r="CK244" s="500"/>
      <c r="CL244" s="500"/>
      <c r="CM244" s="500"/>
      <c r="CN244" s="500"/>
      <c r="CO244" s="500"/>
      <c r="CP244" s="500"/>
      <c r="CQ244" s="500"/>
    </row>
    <row r="245" spans="3:95" ht="7.5" customHeight="1" hidden="1"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CA245" s="164"/>
      <c r="CB245" s="164"/>
      <c r="CC245" s="164"/>
      <c r="CD245" s="164"/>
      <c r="CE245" s="164"/>
      <c r="CF245" s="164"/>
      <c r="CG245" s="164"/>
      <c r="CH245" s="164"/>
      <c r="CI245" s="500"/>
      <c r="CJ245" s="500"/>
      <c r="CK245" s="500"/>
      <c r="CL245" s="500"/>
      <c r="CM245" s="500"/>
      <c r="CN245" s="500"/>
      <c r="CO245" s="500"/>
      <c r="CP245" s="500"/>
      <c r="CQ245" s="500"/>
    </row>
    <row r="246" spans="3:95" ht="18" customHeight="1" hidden="1">
      <c r="C246" s="205"/>
      <c r="D246" s="205"/>
      <c r="E246" s="205"/>
      <c r="F246" s="205" t="s">
        <v>179</v>
      </c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CA246" s="164"/>
      <c r="CB246" s="164"/>
      <c r="CC246" s="164"/>
      <c r="CD246" s="164"/>
      <c r="CE246" s="164"/>
      <c r="CF246" s="164"/>
      <c r="CG246" s="164"/>
      <c r="CH246" s="164"/>
      <c r="CI246" s="500"/>
      <c r="CJ246" s="500"/>
      <c r="CK246" s="500"/>
      <c r="CL246" s="500"/>
      <c r="CM246" s="500"/>
      <c r="CN246" s="500"/>
      <c r="CO246" s="500"/>
      <c r="CP246" s="500"/>
      <c r="CQ246" s="500"/>
    </row>
    <row r="247" spans="66:121" ht="7.5" customHeight="1" hidden="1"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500"/>
      <c r="CJ247" s="500"/>
      <c r="CK247" s="500"/>
      <c r="CL247" s="500"/>
      <c r="CM247" s="500"/>
      <c r="CN247" s="500"/>
      <c r="CO247" s="500"/>
      <c r="CP247" s="500"/>
      <c r="CQ247" s="500"/>
      <c r="CR247" s="500"/>
      <c r="CS247" s="500"/>
      <c r="CT247" s="500"/>
      <c r="CU247" s="500"/>
      <c r="CV247" s="500"/>
      <c r="CW247" s="500"/>
      <c r="CX247" s="543"/>
      <c r="CY247" s="543"/>
      <c r="CZ247" s="543"/>
      <c r="DA247" s="500"/>
      <c r="DB247" s="500"/>
      <c r="DC247" s="500"/>
      <c r="DD247" s="500"/>
      <c r="DE247" s="500"/>
      <c r="DF247" s="500"/>
      <c r="DG247" s="500"/>
      <c r="DH247" s="500"/>
      <c r="DI247" s="500"/>
      <c r="DJ247" s="500"/>
      <c r="DK247" s="500"/>
      <c r="DL247" s="500"/>
      <c r="DM247" s="500"/>
      <c r="DN247" s="500"/>
      <c r="DO247" s="500"/>
      <c r="DP247" s="500"/>
      <c r="DQ247" s="500"/>
    </row>
    <row r="248" spans="66:121" ht="15" customHeight="1"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500"/>
      <c r="CJ248" s="500"/>
      <c r="CK248" s="500"/>
      <c r="CL248" s="500"/>
      <c r="CM248" s="500"/>
      <c r="CN248" s="500"/>
      <c r="CO248" s="500"/>
      <c r="CP248" s="500"/>
      <c r="CQ248" s="500"/>
      <c r="CR248" s="500"/>
      <c r="CS248" s="500"/>
      <c r="CT248" s="500"/>
      <c r="CU248" s="500"/>
      <c r="CV248" s="500"/>
      <c r="CW248" s="500"/>
      <c r="CX248" s="543"/>
      <c r="CY248" s="543"/>
      <c r="CZ248" s="543"/>
      <c r="DA248" s="500"/>
      <c r="DB248" s="500"/>
      <c r="DC248" s="500"/>
      <c r="DD248" s="500"/>
      <c r="DE248" s="500"/>
      <c r="DF248" s="500"/>
      <c r="DG248" s="500"/>
      <c r="DH248" s="500"/>
      <c r="DI248" s="500"/>
      <c r="DJ248" s="500"/>
      <c r="DK248" s="500"/>
      <c r="DL248" s="500"/>
      <c r="DM248" s="500"/>
      <c r="DN248" s="500"/>
      <c r="DO248" s="500"/>
      <c r="DP248" s="500"/>
      <c r="DQ248" s="500"/>
    </row>
    <row r="249" spans="66:121" ht="15" customHeight="1"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4"/>
      <c r="CB249" s="164"/>
      <c r="CC249" s="164"/>
      <c r="CD249" s="164"/>
      <c r="CE249" s="164"/>
      <c r="CF249" s="164"/>
      <c r="CG249" s="164"/>
      <c r="CH249" s="164"/>
      <c r="CI249" s="500"/>
      <c r="CJ249" s="500"/>
      <c r="CK249" s="500"/>
      <c r="CL249" s="500"/>
      <c r="CM249" s="500"/>
      <c r="CN249" s="500"/>
      <c r="CO249" s="500"/>
      <c r="CP249" s="500"/>
      <c r="CQ249" s="500"/>
      <c r="CR249" s="500"/>
      <c r="CS249" s="500"/>
      <c r="CT249" s="500"/>
      <c r="CU249" s="500"/>
      <c r="CV249" s="500"/>
      <c r="CW249" s="500"/>
      <c r="CX249" s="543"/>
      <c r="CY249" s="543"/>
      <c r="CZ249" s="543"/>
      <c r="DA249" s="500"/>
      <c r="DB249" s="500"/>
      <c r="DC249" s="500"/>
      <c r="DD249" s="500"/>
      <c r="DE249" s="500"/>
      <c r="DF249" s="500"/>
      <c r="DG249" s="500"/>
      <c r="DH249" s="500"/>
      <c r="DI249" s="500"/>
      <c r="DJ249" s="500"/>
      <c r="DK249" s="500"/>
      <c r="DL249" s="500"/>
      <c r="DM249" s="500"/>
      <c r="DN249" s="500"/>
      <c r="DO249" s="500"/>
      <c r="DP249" s="500"/>
      <c r="DQ249" s="500"/>
    </row>
  </sheetData>
  <mergeCells count="1846">
    <mergeCell ref="D4:Q5"/>
    <mergeCell ref="R4:V5"/>
    <mergeCell ref="W4:W5"/>
    <mergeCell ref="X4:AB5"/>
    <mergeCell ref="AC4:AG5"/>
    <mergeCell ref="AH4:AH5"/>
    <mergeCell ref="AI4:AM5"/>
    <mergeCell ref="AN4:AR5"/>
    <mergeCell ref="AS4:AS5"/>
    <mergeCell ref="AT4:AX5"/>
    <mergeCell ref="AY4:BB5"/>
    <mergeCell ref="BC4:BF5"/>
    <mergeCell ref="BG4:BJ5"/>
    <mergeCell ref="CI4:CL5"/>
    <mergeCell ref="CM4:CP5"/>
    <mergeCell ref="CQ4:CT5"/>
    <mergeCell ref="DG4:DJ5"/>
    <mergeCell ref="DK4:DN5"/>
    <mergeCell ref="A6:A8"/>
    <mergeCell ref="D6:H7"/>
    <mergeCell ref="I6:Q7"/>
    <mergeCell ref="AC6:AE7"/>
    <mergeCell ref="AF6:AJ7"/>
    <mergeCell ref="AK6:AM7"/>
    <mergeCell ref="AN6:AP7"/>
    <mergeCell ref="AQ6:AU7"/>
    <mergeCell ref="AV6:AX7"/>
    <mergeCell ref="B7:C9"/>
    <mergeCell ref="AZ7:BA9"/>
    <mergeCell ref="BD7:BE9"/>
    <mergeCell ref="AQ8:AR8"/>
    <mergeCell ref="AT8:AU8"/>
    <mergeCell ref="AV8:AV10"/>
    <mergeCell ref="AW8:AW10"/>
    <mergeCell ref="AI9:AJ9"/>
    <mergeCell ref="AQ9:AR9"/>
    <mergeCell ref="BH7:BI9"/>
    <mergeCell ref="CJ7:CK9"/>
    <mergeCell ref="CN7:CO9"/>
    <mergeCell ref="CR7:CS9"/>
    <mergeCell ref="DH7:DI9"/>
    <mergeCell ref="DK7:DN9"/>
    <mergeCell ref="AD8:AD10"/>
    <mergeCell ref="AE8:AE10"/>
    <mergeCell ref="AF8:AG8"/>
    <mergeCell ref="AI8:AJ8"/>
    <mergeCell ref="AK8:AK10"/>
    <mergeCell ref="AL8:AL10"/>
    <mergeCell ref="AO8:AO10"/>
    <mergeCell ref="AP8:AP10"/>
    <mergeCell ref="A9:A10"/>
    <mergeCell ref="D9:H10"/>
    <mergeCell ref="I9:Q10"/>
    <mergeCell ref="AF9:AG9"/>
    <mergeCell ref="AT9:AU9"/>
    <mergeCell ref="AF10:AG10"/>
    <mergeCell ref="AI10:AJ10"/>
    <mergeCell ref="AQ10:AR10"/>
    <mergeCell ref="AT10:AU10"/>
    <mergeCell ref="A11:A13"/>
    <mergeCell ref="D11:H12"/>
    <mergeCell ref="I11:Q12"/>
    <mergeCell ref="R11:T12"/>
    <mergeCell ref="U11:Y12"/>
    <mergeCell ref="Z11:AB12"/>
    <mergeCell ref="AN11:AP12"/>
    <mergeCell ref="AQ11:AU12"/>
    <mergeCell ref="AV11:AX12"/>
    <mergeCell ref="B12:C14"/>
    <mergeCell ref="AZ12:BA14"/>
    <mergeCell ref="BD12:BE14"/>
    <mergeCell ref="AQ13:AR13"/>
    <mergeCell ref="AT13:AU13"/>
    <mergeCell ref="AV13:AV15"/>
    <mergeCell ref="AW13:AW15"/>
    <mergeCell ref="X14:Y14"/>
    <mergeCell ref="AQ14:AR14"/>
    <mergeCell ref="BH12:BI14"/>
    <mergeCell ref="CJ12:CK14"/>
    <mergeCell ref="CN12:CO14"/>
    <mergeCell ref="CR12:CS14"/>
    <mergeCell ref="DH12:DI14"/>
    <mergeCell ref="DK12:DN14"/>
    <mergeCell ref="S13:S15"/>
    <mergeCell ref="T13:T15"/>
    <mergeCell ref="U13:V13"/>
    <mergeCell ref="X13:Y13"/>
    <mergeCell ref="Z13:Z15"/>
    <mergeCell ref="AA13:AA15"/>
    <mergeCell ref="AO13:AO15"/>
    <mergeCell ref="AP13:AP15"/>
    <mergeCell ref="A14:A15"/>
    <mergeCell ref="D14:H15"/>
    <mergeCell ref="I14:Q15"/>
    <mergeCell ref="U14:V14"/>
    <mergeCell ref="AT14:AU14"/>
    <mergeCell ref="U15:V15"/>
    <mergeCell ref="X15:Y15"/>
    <mergeCell ref="AQ15:AR15"/>
    <mergeCell ref="AT15:AU15"/>
    <mergeCell ref="A16:A18"/>
    <mergeCell ref="D16:H17"/>
    <mergeCell ref="I16:Q17"/>
    <mergeCell ref="R16:T17"/>
    <mergeCell ref="U16:Y17"/>
    <mergeCell ref="Z16:AB17"/>
    <mergeCell ref="AC16:AE17"/>
    <mergeCell ref="AF16:AJ17"/>
    <mergeCell ref="AK16:AM17"/>
    <mergeCell ref="B17:C19"/>
    <mergeCell ref="AZ17:BA19"/>
    <mergeCell ref="BD17:BE19"/>
    <mergeCell ref="AF18:AG18"/>
    <mergeCell ref="AI18:AJ18"/>
    <mergeCell ref="AK18:AK20"/>
    <mergeCell ref="AL18:AL20"/>
    <mergeCell ref="X19:Y19"/>
    <mergeCell ref="AF19:AG19"/>
    <mergeCell ref="BH17:BI19"/>
    <mergeCell ref="CJ17:CK19"/>
    <mergeCell ref="CN17:CO19"/>
    <mergeCell ref="CR17:CS19"/>
    <mergeCell ref="DH17:DI19"/>
    <mergeCell ref="DK17:DN19"/>
    <mergeCell ref="S18:S20"/>
    <mergeCell ref="T18:T20"/>
    <mergeCell ref="U18:V18"/>
    <mergeCell ref="X18:Y18"/>
    <mergeCell ref="Z18:Z20"/>
    <mergeCell ref="AA18:AA20"/>
    <mergeCell ref="AD18:AD20"/>
    <mergeCell ref="AE18:AE20"/>
    <mergeCell ref="A19:A20"/>
    <mergeCell ref="D19:H20"/>
    <mergeCell ref="I19:Q20"/>
    <mergeCell ref="U19:V19"/>
    <mergeCell ref="AI19:AJ19"/>
    <mergeCell ref="U20:V20"/>
    <mergeCell ref="X20:Y20"/>
    <mergeCell ref="AF20:AG20"/>
    <mergeCell ref="AI20:AJ20"/>
    <mergeCell ref="B61:CR61"/>
    <mergeCell ref="D65:Q66"/>
    <mergeCell ref="R65:V66"/>
    <mergeCell ref="W65:W66"/>
    <mergeCell ref="X65:AB66"/>
    <mergeCell ref="AC65:AG66"/>
    <mergeCell ref="AH65:AH66"/>
    <mergeCell ref="AI65:AM66"/>
    <mergeCell ref="AN65:AR66"/>
    <mergeCell ref="AS65:AS66"/>
    <mergeCell ref="AT65:AX66"/>
    <mergeCell ref="AY65:BC66"/>
    <mergeCell ref="BD65:BD66"/>
    <mergeCell ref="BE65:BI66"/>
    <mergeCell ref="BJ65:BM66"/>
    <mergeCell ref="BN65:BQ66"/>
    <mergeCell ref="BR65:BU66"/>
    <mergeCell ref="CI65:CL66"/>
    <mergeCell ref="CM65:CP66"/>
    <mergeCell ref="CQ65:CT66"/>
    <mergeCell ref="DG65:DJ66"/>
    <mergeCell ref="DK65:DN66"/>
    <mergeCell ref="A67:A69"/>
    <mergeCell ref="D67:H68"/>
    <mergeCell ref="I67:Q68"/>
    <mergeCell ref="AC67:AE68"/>
    <mergeCell ref="B68:C70"/>
    <mergeCell ref="AD69:AD71"/>
    <mergeCell ref="AE69:AE71"/>
    <mergeCell ref="A70:A71"/>
    <mergeCell ref="D70:H71"/>
    <mergeCell ref="I70:Q71"/>
    <mergeCell ref="AF67:AJ68"/>
    <mergeCell ref="AK67:AM68"/>
    <mergeCell ref="AN67:AP68"/>
    <mergeCell ref="AQ67:AU68"/>
    <mergeCell ref="AV67:AX68"/>
    <mergeCell ref="AY67:BA68"/>
    <mergeCell ref="BB67:BF68"/>
    <mergeCell ref="BG67:BI68"/>
    <mergeCell ref="BK68:BL70"/>
    <mergeCell ref="BO68:BP70"/>
    <mergeCell ref="BS68:BT70"/>
    <mergeCell ref="CJ68:CK70"/>
    <mergeCell ref="CN68:CO70"/>
    <mergeCell ref="CR68:CS70"/>
    <mergeCell ref="DH68:DI70"/>
    <mergeCell ref="DK68:DN70"/>
    <mergeCell ref="AF69:AG69"/>
    <mergeCell ref="AI69:AJ69"/>
    <mergeCell ref="AK69:AK71"/>
    <mergeCell ref="AL69:AL71"/>
    <mergeCell ref="AF70:AG70"/>
    <mergeCell ref="AI70:AJ70"/>
    <mergeCell ref="AF71:AG71"/>
    <mergeCell ref="AI71:AJ71"/>
    <mergeCell ref="AO69:AO71"/>
    <mergeCell ref="AP69:AP71"/>
    <mergeCell ref="AQ69:AR69"/>
    <mergeCell ref="AT69:AU69"/>
    <mergeCell ref="AQ70:AR70"/>
    <mergeCell ref="AT70:AU70"/>
    <mergeCell ref="AQ71:AR71"/>
    <mergeCell ref="AT71:AU71"/>
    <mergeCell ref="AV69:AV71"/>
    <mergeCell ref="AW69:AW71"/>
    <mergeCell ref="AZ69:AZ71"/>
    <mergeCell ref="BA69:BA71"/>
    <mergeCell ref="BB69:BC69"/>
    <mergeCell ref="BE69:BF69"/>
    <mergeCell ref="BG69:BG71"/>
    <mergeCell ref="BH69:BH71"/>
    <mergeCell ref="BB70:BC70"/>
    <mergeCell ref="BE70:BF70"/>
    <mergeCell ref="BB71:BC71"/>
    <mergeCell ref="BE71:BF71"/>
    <mergeCell ref="A72:A74"/>
    <mergeCell ref="D72:H73"/>
    <mergeCell ref="I72:Q73"/>
    <mergeCell ref="R72:T73"/>
    <mergeCell ref="B73:C75"/>
    <mergeCell ref="S74:S76"/>
    <mergeCell ref="T74:T76"/>
    <mergeCell ref="A75:A76"/>
    <mergeCell ref="D75:H76"/>
    <mergeCell ref="I75:Q76"/>
    <mergeCell ref="U72:Y73"/>
    <mergeCell ref="Z72:AB73"/>
    <mergeCell ref="AN72:AP73"/>
    <mergeCell ref="AQ72:AU73"/>
    <mergeCell ref="AV72:AX73"/>
    <mergeCell ref="AY72:BA73"/>
    <mergeCell ref="BB72:BF73"/>
    <mergeCell ref="BG72:BI73"/>
    <mergeCell ref="BK73:BL75"/>
    <mergeCell ref="BO73:BP75"/>
    <mergeCell ref="BS73:BT75"/>
    <mergeCell ref="CJ73:CK75"/>
    <mergeCell ref="CN73:CO75"/>
    <mergeCell ref="CR73:CS75"/>
    <mergeCell ref="DH73:DI75"/>
    <mergeCell ref="DK73:DN75"/>
    <mergeCell ref="U74:V74"/>
    <mergeCell ref="X74:Y74"/>
    <mergeCell ref="Z74:Z76"/>
    <mergeCell ref="AA74:AA76"/>
    <mergeCell ref="U75:V75"/>
    <mergeCell ref="X75:Y75"/>
    <mergeCell ref="U76:V76"/>
    <mergeCell ref="X76:Y76"/>
    <mergeCell ref="AO74:AO76"/>
    <mergeCell ref="AP74:AP76"/>
    <mergeCell ref="AQ74:AR74"/>
    <mergeCell ref="AT74:AU74"/>
    <mergeCell ref="AQ75:AR75"/>
    <mergeCell ref="AT75:AU75"/>
    <mergeCell ref="AQ76:AR76"/>
    <mergeCell ref="AT76:AU76"/>
    <mergeCell ref="AV74:AV76"/>
    <mergeCell ref="AW74:AW76"/>
    <mergeCell ref="AZ74:AZ76"/>
    <mergeCell ref="BA74:BA76"/>
    <mergeCell ref="BB74:BC74"/>
    <mergeCell ref="BE74:BF74"/>
    <mergeCell ref="BG74:BG76"/>
    <mergeCell ref="BH74:BH76"/>
    <mergeCell ref="BB75:BC75"/>
    <mergeCell ref="BE75:BF75"/>
    <mergeCell ref="BB76:BC76"/>
    <mergeCell ref="BE76:BF76"/>
    <mergeCell ref="A77:A79"/>
    <mergeCell ref="D77:H78"/>
    <mergeCell ref="I77:Q78"/>
    <mergeCell ref="R77:T78"/>
    <mergeCell ref="B78:C80"/>
    <mergeCell ref="S79:S81"/>
    <mergeCell ref="T79:T81"/>
    <mergeCell ref="A80:A81"/>
    <mergeCell ref="D80:H81"/>
    <mergeCell ref="I80:Q81"/>
    <mergeCell ref="U77:Y78"/>
    <mergeCell ref="Z77:AB78"/>
    <mergeCell ref="AC77:AE78"/>
    <mergeCell ref="AF77:AJ78"/>
    <mergeCell ref="AK77:AM78"/>
    <mergeCell ref="AY77:BA78"/>
    <mergeCell ref="BB77:BF78"/>
    <mergeCell ref="BG77:BI78"/>
    <mergeCell ref="BK78:BL80"/>
    <mergeCell ref="BO78:BP80"/>
    <mergeCell ref="BS78:BT80"/>
    <mergeCell ref="CJ78:CK80"/>
    <mergeCell ref="CN78:CO80"/>
    <mergeCell ref="CR78:CS80"/>
    <mergeCell ref="DH78:DI80"/>
    <mergeCell ref="DK78:DN80"/>
    <mergeCell ref="U79:V79"/>
    <mergeCell ref="X79:Y79"/>
    <mergeCell ref="Z79:Z81"/>
    <mergeCell ref="AA79:AA81"/>
    <mergeCell ref="U80:V80"/>
    <mergeCell ref="X80:Y80"/>
    <mergeCell ref="U81:V81"/>
    <mergeCell ref="X81:Y81"/>
    <mergeCell ref="AD79:AD81"/>
    <mergeCell ref="AE79:AE81"/>
    <mergeCell ref="AF79:AG79"/>
    <mergeCell ref="AI79:AJ79"/>
    <mergeCell ref="AF80:AG80"/>
    <mergeCell ref="AI80:AJ80"/>
    <mergeCell ref="AF81:AG81"/>
    <mergeCell ref="AI81:AJ81"/>
    <mergeCell ref="AK79:AK81"/>
    <mergeCell ref="AL79:AL81"/>
    <mergeCell ref="AZ79:AZ81"/>
    <mergeCell ref="BA79:BA81"/>
    <mergeCell ref="BB79:BC79"/>
    <mergeCell ref="BE79:BF79"/>
    <mergeCell ref="BG79:BG81"/>
    <mergeCell ref="BH79:BH81"/>
    <mergeCell ref="BB80:BC80"/>
    <mergeCell ref="BE80:BF80"/>
    <mergeCell ref="BB81:BC81"/>
    <mergeCell ref="BE81:BF81"/>
    <mergeCell ref="A82:A84"/>
    <mergeCell ref="D82:H83"/>
    <mergeCell ref="I82:Q83"/>
    <mergeCell ref="R82:T83"/>
    <mergeCell ref="B83:C85"/>
    <mergeCell ref="S84:S86"/>
    <mergeCell ref="T84:T86"/>
    <mergeCell ref="A85:A86"/>
    <mergeCell ref="D85:H86"/>
    <mergeCell ref="I85:Q86"/>
    <mergeCell ref="U82:Y83"/>
    <mergeCell ref="Z82:AB83"/>
    <mergeCell ref="AC82:AE83"/>
    <mergeCell ref="AF82:AJ83"/>
    <mergeCell ref="AK82:AM83"/>
    <mergeCell ref="AN82:AP83"/>
    <mergeCell ref="AQ82:AU83"/>
    <mergeCell ref="AV82:AX83"/>
    <mergeCell ref="BK83:BL85"/>
    <mergeCell ref="BO83:BP85"/>
    <mergeCell ref="BS83:BT85"/>
    <mergeCell ref="CJ83:CK85"/>
    <mergeCell ref="CN83:CO85"/>
    <mergeCell ref="CR83:CS85"/>
    <mergeCell ref="DH83:DI85"/>
    <mergeCell ref="DK83:DN85"/>
    <mergeCell ref="U84:V84"/>
    <mergeCell ref="X84:Y84"/>
    <mergeCell ref="Z84:Z86"/>
    <mergeCell ref="AA84:AA86"/>
    <mergeCell ref="U85:V85"/>
    <mergeCell ref="X85:Y85"/>
    <mergeCell ref="U86:V86"/>
    <mergeCell ref="X86:Y86"/>
    <mergeCell ref="AD84:AD86"/>
    <mergeCell ref="AE84:AE86"/>
    <mergeCell ref="AF84:AG84"/>
    <mergeCell ref="AI84:AJ84"/>
    <mergeCell ref="AF85:AG85"/>
    <mergeCell ref="AI85:AJ85"/>
    <mergeCell ref="AF86:AG86"/>
    <mergeCell ref="AI86:AJ86"/>
    <mergeCell ref="AK84:AK86"/>
    <mergeCell ref="AL84:AL86"/>
    <mergeCell ref="AO84:AO86"/>
    <mergeCell ref="AP84:AP86"/>
    <mergeCell ref="AQ84:AR84"/>
    <mergeCell ref="AT84:AU84"/>
    <mergeCell ref="AV84:AV86"/>
    <mergeCell ref="AW84:AW86"/>
    <mergeCell ref="AQ85:AR85"/>
    <mergeCell ref="AT85:AU85"/>
    <mergeCell ref="AQ86:AR86"/>
    <mergeCell ref="AT86:AU86"/>
    <mergeCell ref="D88:Q89"/>
    <mergeCell ref="R88:V89"/>
    <mergeCell ref="W88:W89"/>
    <mergeCell ref="X88:AB89"/>
    <mergeCell ref="AC88:AG89"/>
    <mergeCell ref="AH88:AH89"/>
    <mergeCell ref="AI88:AM89"/>
    <mergeCell ref="AN88:AR89"/>
    <mergeCell ref="BJ88:BM89"/>
    <mergeCell ref="BN88:BQ89"/>
    <mergeCell ref="BR88:BU89"/>
    <mergeCell ref="AS88:AS89"/>
    <mergeCell ref="AT88:AX89"/>
    <mergeCell ref="AY88:BC89"/>
    <mergeCell ref="BD88:BD89"/>
    <mergeCell ref="DK88:DN89"/>
    <mergeCell ref="AK90:AM91"/>
    <mergeCell ref="AN90:AP91"/>
    <mergeCell ref="AQ90:AU91"/>
    <mergeCell ref="AV90:AX91"/>
    <mergeCell ref="CI88:CL89"/>
    <mergeCell ref="CM88:CP89"/>
    <mergeCell ref="CQ88:CT89"/>
    <mergeCell ref="DG88:DJ89"/>
    <mergeCell ref="BE88:BI89"/>
    <mergeCell ref="DH91:DI93"/>
    <mergeCell ref="DK91:DN93"/>
    <mergeCell ref="BK91:BL93"/>
    <mergeCell ref="BO91:BP93"/>
    <mergeCell ref="BS91:BT93"/>
    <mergeCell ref="CJ91:CK93"/>
    <mergeCell ref="CN91:CO93"/>
    <mergeCell ref="CR91:CS93"/>
    <mergeCell ref="AY90:BA91"/>
    <mergeCell ref="BB90:BF91"/>
    <mergeCell ref="BG90:BI91"/>
    <mergeCell ref="BB92:BC92"/>
    <mergeCell ref="BE92:BF92"/>
    <mergeCell ref="BG92:BG94"/>
    <mergeCell ref="BH92:BH94"/>
    <mergeCell ref="BE93:BF93"/>
    <mergeCell ref="BE94:BF94"/>
    <mergeCell ref="A93:A94"/>
    <mergeCell ref="D93:H94"/>
    <mergeCell ref="I93:Q94"/>
    <mergeCell ref="AF93:AG93"/>
    <mergeCell ref="AF94:AG94"/>
    <mergeCell ref="B91:C93"/>
    <mergeCell ref="AD92:AD94"/>
    <mergeCell ref="AE92:AE94"/>
    <mergeCell ref="AF92:AG92"/>
    <mergeCell ref="A90:A92"/>
    <mergeCell ref="D90:H91"/>
    <mergeCell ref="I90:Q91"/>
    <mergeCell ref="AC90:AE91"/>
    <mergeCell ref="AF90:AJ91"/>
    <mergeCell ref="AT93:AU93"/>
    <mergeCell ref="BB93:BC93"/>
    <mergeCell ref="AV92:AV94"/>
    <mergeCell ref="AW92:AW94"/>
    <mergeCell ref="AZ92:AZ94"/>
    <mergeCell ref="BA92:BA94"/>
    <mergeCell ref="AT94:AU94"/>
    <mergeCell ref="BB94:BC94"/>
    <mergeCell ref="AT92:AU92"/>
    <mergeCell ref="AO92:AO94"/>
    <mergeCell ref="AP92:AP94"/>
    <mergeCell ref="AI94:AJ94"/>
    <mergeCell ref="AQ94:AR94"/>
    <mergeCell ref="AQ93:AR93"/>
    <mergeCell ref="AQ92:AR92"/>
    <mergeCell ref="AK92:AK94"/>
    <mergeCell ref="AL92:AL94"/>
    <mergeCell ref="AI93:AJ93"/>
    <mergeCell ref="AI92:AJ92"/>
    <mergeCell ref="A95:A97"/>
    <mergeCell ref="D95:H96"/>
    <mergeCell ref="I95:Q96"/>
    <mergeCell ref="R95:T96"/>
    <mergeCell ref="B96:C98"/>
    <mergeCell ref="S97:S99"/>
    <mergeCell ref="T97:T99"/>
    <mergeCell ref="A98:A99"/>
    <mergeCell ref="D98:H99"/>
    <mergeCell ref="I98:Q99"/>
    <mergeCell ref="U95:Y96"/>
    <mergeCell ref="Z95:AB96"/>
    <mergeCell ref="AN95:AP96"/>
    <mergeCell ref="AQ95:AU96"/>
    <mergeCell ref="AV95:AX96"/>
    <mergeCell ref="AY95:BA96"/>
    <mergeCell ref="BB95:BF96"/>
    <mergeCell ref="BG95:BI96"/>
    <mergeCell ref="BK96:BL98"/>
    <mergeCell ref="BO96:BP98"/>
    <mergeCell ref="BS96:BT98"/>
    <mergeCell ref="CJ96:CK98"/>
    <mergeCell ref="CN96:CO98"/>
    <mergeCell ref="CR96:CS98"/>
    <mergeCell ref="DH96:DI98"/>
    <mergeCell ref="DK96:DN98"/>
    <mergeCell ref="U97:V97"/>
    <mergeCell ref="X97:Y97"/>
    <mergeCell ref="Z97:Z99"/>
    <mergeCell ref="AA97:AA99"/>
    <mergeCell ref="U98:V98"/>
    <mergeCell ref="X98:Y98"/>
    <mergeCell ref="U99:V99"/>
    <mergeCell ref="X99:Y99"/>
    <mergeCell ref="AO97:AO99"/>
    <mergeCell ref="AP97:AP99"/>
    <mergeCell ref="AQ97:AR97"/>
    <mergeCell ref="AT97:AU97"/>
    <mergeCell ref="AQ98:AR98"/>
    <mergeCell ref="AT98:AU98"/>
    <mergeCell ref="AQ99:AR99"/>
    <mergeCell ref="AT99:AU99"/>
    <mergeCell ref="AV97:AV99"/>
    <mergeCell ref="AW97:AW99"/>
    <mergeCell ref="AZ97:AZ99"/>
    <mergeCell ref="BA97:BA99"/>
    <mergeCell ref="BB97:BC97"/>
    <mergeCell ref="BE97:BF97"/>
    <mergeCell ref="BG97:BG99"/>
    <mergeCell ref="BH97:BH99"/>
    <mergeCell ref="BB98:BC98"/>
    <mergeCell ref="BE98:BF98"/>
    <mergeCell ref="BB99:BC99"/>
    <mergeCell ref="BE99:BF99"/>
    <mergeCell ref="A100:A102"/>
    <mergeCell ref="D100:H101"/>
    <mergeCell ref="I100:Q101"/>
    <mergeCell ref="R100:T101"/>
    <mergeCell ref="B101:C103"/>
    <mergeCell ref="S102:S104"/>
    <mergeCell ref="T102:T104"/>
    <mergeCell ref="A103:A104"/>
    <mergeCell ref="D103:H104"/>
    <mergeCell ref="I103:Q104"/>
    <mergeCell ref="U100:Y101"/>
    <mergeCell ref="Z100:AB101"/>
    <mergeCell ref="AC100:AE101"/>
    <mergeCell ref="AF100:AJ101"/>
    <mergeCell ref="AK100:AM101"/>
    <mergeCell ref="AY100:BA101"/>
    <mergeCell ref="BB100:BF101"/>
    <mergeCell ref="BG100:BI101"/>
    <mergeCell ref="BK101:BL103"/>
    <mergeCell ref="BO101:BP103"/>
    <mergeCell ref="BS101:BT103"/>
    <mergeCell ref="CJ101:CK103"/>
    <mergeCell ref="CN101:CO103"/>
    <mergeCell ref="CR101:CS103"/>
    <mergeCell ref="DH101:DI103"/>
    <mergeCell ref="DK101:DN103"/>
    <mergeCell ref="U102:V102"/>
    <mergeCell ref="X102:Y102"/>
    <mergeCell ref="Z102:Z104"/>
    <mergeCell ref="AA102:AA104"/>
    <mergeCell ref="U103:V103"/>
    <mergeCell ref="X103:Y103"/>
    <mergeCell ref="U104:V104"/>
    <mergeCell ref="X104:Y104"/>
    <mergeCell ref="AD102:AD104"/>
    <mergeCell ref="AE102:AE104"/>
    <mergeCell ref="AF102:AG102"/>
    <mergeCell ref="AI102:AJ102"/>
    <mergeCell ref="AF103:AG103"/>
    <mergeCell ref="AI103:AJ103"/>
    <mergeCell ref="AF104:AG104"/>
    <mergeCell ref="AI104:AJ104"/>
    <mergeCell ref="AK102:AK104"/>
    <mergeCell ref="AL102:AL104"/>
    <mergeCell ref="AZ102:AZ104"/>
    <mergeCell ref="BA102:BA104"/>
    <mergeCell ref="BB102:BC102"/>
    <mergeCell ref="BE102:BF102"/>
    <mergeCell ref="BG102:BG104"/>
    <mergeCell ref="BH102:BH104"/>
    <mergeCell ref="BB103:BC103"/>
    <mergeCell ref="BE103:BF103"/>
    <mergeCell ref="BB104:BC104"/>
    <mergeCell ref="BE104:BF104"/>
    <mergeCell ref="A105:A107"/>
    <mergeCell ref="D105:H106"/>
    <mergeCell ref="I105:Q106"/>
    <mergeCell ref="R105:T106"/>
    <mergeCell ref="B106:C108"/>
    <mergeCell ref="S107:S109"/>
    <mergeCell ref="T107:T109"/>
    <mergeCell ref="A108:A109"/>
    <mergeCell ref="D108:H109"/>
    <mergeCell ref="I108:Q109"/>
    <mergeCell ref="U105:Y106"/>
    <mergeCell ref="Z105:AB106"/>
    <mergeCell ref="AC105:AE106"/>
    <mergeCell ref="AF105:AJ106"/>
    <mergeCell ref="AK105:AM106"/>
    <mergeCell ref="AN105:AP106"/>
    <mergeCell ref="AQ105:AU106"/>
    <mergeCell ref="AV105:AX106"/>
    <mergeCell ref="BK106:BL108"/>
    <mergeCell ref="BO106:BP108"/>
    <mergeCell ref="BS106:BT108"/>
    <mergeCell ref="CJ106:CK108"/>
    <mergeCell ref="CN106:CO108"/>
    <mergeCell ref="CR106:CS108"/>
    <mergeCell ref="DH106:DI108"/>
    <mergeCell ref="DK106:DN108"/>
    <mergeCell ref="U107:V107"/>
    <mergeCell ref="X107:Y107"/>
    <mergeCell ref="Z107:Z109"/>
    <mergeCell ref="AA107:AA109"/>
    <mergeCell ref="U108:V108"/>
    <mergeCell ref="X108:Y108"/>
    <mergeCell ref="U109:V109"/>
    <mergeCell ref="X109:Y109"/>
    <mergeCell ref="AD107:AD109"/>
    <mergeCell ref="AE107:AE109"/>
    <mergeCell ref="AF107:AG107"/>
    <mergeCell ref="AI107:AJ107"/>
    <mergeCell ref="AF108:AG108"/>
    <mergeCell ref="AI108:AJ108"/>
    <mergeCell ref="AF109:AG109"/>
    <mergeCell ref="AI109:AJ109"/>
    <mergeCell ref="AK107:AK109"/>
    <mergeCell ref="AL107:AL109"/>
    <mergeCell ref="AO107:AO109"/>
    <mergeCell ref="AP107:AP109"/>
    <mergeCell ref="AQ107:AR107"/>
    <mergeCell ref="AT107:AU107"/>
    <mergeCell ref="AV107:AV109"/>
    <mergeCell ref="AW107:AW109"/>
    <mergeCell ref="AQ108:AR108"/>
    <mergeCell ref="AT108:AU108"/>
    <mergeCell ref="AQ109:AR109"/>
    <mergeCell ref="AT109:AU109"/>
    <mergeCell ref="D111:Q112"/>
    <mergeCell ref="R111:V112"/>
    <mergeCell ref="W111:W112"/>
    <mergeCell ref="X111:AB112"/>
    <mergeCell ref="AC111:AG112"/>
    <mergeCell ref="AH111:AH112"/>
    <mergeCell ref="AI111:AM112"/>
    <mergeCell ref="AN111:AR112"/>
    <mergeCell ref="BJ111:BM112"/>
    <mergeCell ref="BN111:BQ112"/>
    <mergeCell ref="BR111:BU112"/>
    <mergeCell ref="AS111:AS112"/>
    <mergeCell ref="AT111:AX112"/>
    <mergeCell ref="AY111:BC112"/>
    <mergeCell ref="BD111:BD112"/>
    <mergeCell ref="DK111:DN112"/>
    <mergeCell ref="AK113:AM114"/>
    <mergeCell ref="AN113:AP114"/>
    <mergeCell ref="AQ113:AU114"/>
    <mergeCell ref="AV113:AX114"/>
    <mergeCell ref="CI111:CL112"/>
    <mergeCell ref="CM111:CP112"/>
    <mergeCell ref="CQ111:CT112"/>
    <mergeCell ref="DG111:DJ112"/>
    <mergeCell ref="BE111:BI112"/>
    <mergeCell ref="DH114:DI116"/>
    <mergeCell ref="DK114:DN116"/>
    <mergeCell ref="BK114:BL116"/>
    <mergeCell ref="BO114:BP116"/>
    <mergeCell ref="BS114:BT116"/>
    <mergeCell ref="CJ114:CK116"/>
    <mergeCell ref="CN114:CO116"/>
    <mergeCell ref="CR114:CS116"/>
    <mergeCell ref="AY113:BA114"/>
    <mergeCell ref="BB113:BF114"/>
    <mergeCell ref="BG113:BI114"/>
    <mergeCell ref="BB115:BC115"/>
    <mergeCell ref="BE115:BF115"/>
    <mergeCell ref="BG115:BG117"/>
    <mergeCell ref="BH115:BH117"/>
    <mergeCell ref="BE116:BF116"/>
    <mergeCell ref="BE117:BF117"/>
    <mergeCell ref="A116:A117"/>
    <mergeCell ref="D116:H117"/>
    <mergeCell ref="I116:Q117"/>
    <mergeCell ref="AF116:AG116"/>
    <mergeCell ref="AF117:AG117"/>
    <mergeCell ref="B114:C116"/>
    <mergeCell ref="AD115:AD117"/>
    <mergeCell ref="AE115:AE117"/>
    <mergeCell ref="AF115:AG115"/>
    <mergeCell ref="A113:A115"/>
    <mergeCell ref="D113:H114"/>
    <mergeCell ref="I113:Q114"/>
    <mergeCell ref="AC113:AE114"/>
    <mergeCell ref="AF113:AJ114"/>
    <mergeCell ref="AT116:AU116"/>
    <mergeCell ref="BB116:BC116"/>
    <mergeCell ref="AV115:AV117"/>
    <mergeCell ref="AW115:AW117"/>
    <mergeCell ref="AZ115:AZ117"/>
    <mergeCell ref="BA115:BA117"/>
    <mergeCell ref="AT117:AU117"/>
    <mergeCell ref="BB117:BC117"/>
    <mergeCell ref="AT115:AU115"/>
    <mergeCell ref="AO115:AO117"/>
    <mergeCell ref="AP115:AP117"/>
    <mergeCell ref="AI117:AJ117"/>
    <mergeCell ref="AQ117:AR117"/>
    <mergeCell ref="AQ116:AR116"/>
    <mergeCell ref="AQ115:AR115"/>
    <mergeCell ref="AK115:AK117"/>
    <mergeCell ref="AL115:AL117"/>
    <mergeCell ref="AI116:AJ116"/>
    <mergeCell ref="AI115:AJ115"/>
    <mergeCell ref="A118:A120"/>
    <mergeCell ref="D118:H119"/>
    <mergeCell ref="I118:Q119"/>
    <mergeCell ref="R118:T119"/>
    <mergeCell ref="B119:C121"/>
    <mergeCell ref="S120:S122"/>
    <mergeCell ref="T120:T122"/>
    <mergeCell ref="A121:A122"/>
    <mergeCell ref="D121:H122"/>
    <mergeCell ref="I121:Q122"/>
    <mergeCell ref="U118:Y119"/>
    <mergeCell ref="Z118:AB119"/>
    <mergeCell ref="AN118:AP119"/>
    <mergeCell ref="AQ118:AU119"/>
    <mergeCell ref="AV118:AX119"/>
    <mergeCell ref="AY118:BA119"/>
    <mergeCell ref="BB118:BF119"/>
    <mergeCell ref="BG118:BI119"/>
    <mergeCell ref="BK119:BL121"/>
    <mergeCell ref="BO119:BP121"/>
    <mergeCell ref="BS119:BT121"/>
    <mergeCell ref="CJ119:CK121"/>
    <mergeCell ref="CN119:CO121"/>
    <mergeCell ref="CR119:CS121"/>
    <mergeCell ref="DH119:DI121"/>
    <mergeCell ref="DK119:DN121"/>
    <mergeCell ref="U120:V120"/>
    <mergeCell ref="X120:Y120"/>
    <mergeCell ref="Z120:Z122"/>
    <mergeCell ref="AA120:AA122"/>
    <mergeCell ref="U121:V121"/>
    <mergeCell ref="X121:Y121"/>
    <mergeCell ref="U122:V122"/>
    <mergeCell ref="X122:Y122"/>
    <mergeCell ref="AO120:AO122"/>
    <mergeCell ref="AP120:AP122"/>
    <mergeCell ref="AQ120:AR120"/>
    <mergeCell ref="AT120:AU120"/>
    <mergeCell ref="AQ121:AR121"/>
    <mergeCell ref="AT121:AU121"/>
    <mergeCell ref="AQ122:AR122"/>
    <mergeCell ref="AT122:AU122"/>
    <mergeCell ref="AV120:AV122"/>
    <mergeCell ref="AW120:AW122"/>
    <mergeCell ref="AZ120:AZ122"/>
    <mergeCell ref="BA120:BA122"/>
    <mergeCell ref="BB120:BC120"/>
    <mergeCell ref="BE120:BF120"/>
    <mergeCell ref="BG120:BG122"/>
    <mergeCell ref="BH120:BH122"/>
    <mergeCell ref="BB121:BC121"/>
    <mergeCell ref="BE121:BF121"/>
    <mergeCell ref="BB122:BC122"/>
    <mergeCell ref="BE122:BF122"/>
    <mergeCell ref="A123:A125"/>
    <mergeCell ref="D123:H124"/>
    <mergeCell ref="I123:Q124"/>
    <mergeCell ref="R123:T124"/>
    <mergeCell ref="B124:C126"/>
    <mergeCell ref="S125:S127"/>
    <mergeCell ref="T125:T127"/>
    <mergeCell ref="A126:A127"/>
    <mergeCell ref="D126:H127"/>
    <mergeCell ref="I126:Q127"/>
    <mergeCell ref="U123:Y124"/>
    <mergeCell ref="Z123:AB124"/>
    <mergeCell ref="AC123:AE124"/>
    <mergeCell ref="AF123:AJ124"/>
    <mergeCell ref="AK123:AM124"/>
    <mergeCell ref="AY123:BA124"/>
    <mergeCell ref="BB123:BF124"/>
    <mergeCell ref="BG123:BI124"/>
    <mergeCell ref="BK124:BL126"/>
    <mergeCell ref="BO124:BP126"/>
    <mergeCell ref="BS124:BT126"/>
    <mergeCell ref="CJ124:CK126"/>
    <mergeCell ref="CN124:CO126"/>
    <mergeCell ref="CR124:CS126"/>
    <mergeCell ref="DH124:DI126"/>
    <mergeCell ref="DK124:DN126"/>
    <mergeCell ref="U125:V125"/>
    <mergeCell ref="X125:Y125"/>
    <mergeCell ref="Z125:Z127"/>
    <mergeCell ref="AA125:AA127"/>
    <mergeCell ref="U126:V126"/>
    <mergeCell ref="X126:Y126"/>
    <mergeCell ref="U127:V127"/>
    <mergeCell ref="X127:Y127"/>
    <mergeCell ref="AD125:AD127"/>
    <mergeCell ref="AE125:AE127"/>
    <mergeCell ref="AF125:AG125"/>
    <mergeCell ref="AI125:AJ125"/>
    <mergeCell ref="AF126:AG126"/>
    <mergeCell ref="AI126:AJ126"/>
    <mergeCell ref="AF127:AG127"/>
    <mergeCell ref="AI127:AJ127"/>
    <mergeCell ref="AK125:AK127"/>
    <mergeCell ref="AL125:AL127"/>
    <mergeCell ref="AZ125:AZ127"/>
    <mergeCell ref="BA125:BA127"/>
    <mergeCell ref="BB125:BC125"/>
    <mergeCell ref="BE125:BF125"/>
    <mergeCell ref="BG125:BG127"/>
    <mergeCell ref="BH125:BH127"/>
    <mergeCell ref="BB126:BC126"/>
    <mergeCell ref="BE126:BF126"/>
    <mergeCell ref="BB127:BC127"/>
    <mergeCell ref="BE127:BF127"/>
    <mergeCell ref="A128:A130"/>
    <mergeCell ref="D128:H129"/>
    <mergeCell ref="I128:Q129"/>
    <mergeCell ref="R128:T129"/>
    <mergeCell ref="B129:C131"/>
    <mergeCell ref="S130:S132"/>
    <mergeCell ref="T130:T132"/>
    <mergeCell ref="A131:A132"/>
    <mergeCell ref="D131:H132"/>
    <mergeCell ref="I131:Q132"/>
    <mergeCell ref="U128:Y129"/>
    <mergeCell ref="Z128:AB129"/>
    <mergeCell ref="AC128:AE129"/>
    <mergeCell ref="AF128:AJ129"/>
    <mergeCell ref="AK128:AM129"/>
    <mergeCell ref="AN128:AP129"/>
    <mergeCell ref="AQ128:AU129"/>
    <mergeCell ref="AV128:AX129"/>
    <mergeCell ref="BK129:BL131"/>
    <mergeCell ref="BO129:BP131"/>
    <mergeCell ref="BS129:BT131"/>
    <mergeCell ref="CJ129:CK131"/>
    <mergeCell ref="CN129:CO131"/>
    <mergeCell ref="CR129:CS131"/>
    <mergeCell ref="DH129:DI131"/>
    <mergeCell ref="DK129:DN131"/>
    <mergeCell ref="U130:V130"/>
    <mergeCell ref="X130:Y130"/>
    <mergeCell ref="Z130:Z132"/>
    <mergeCell ref="AA130:AA132"/>
    <mergeCell ref="U131:V131"/>
    <mergeCell ref="X131:Y131"/>
    <mergeCell ref="U132:V132"/>
    <mergeCell ref="X132:Y132"/>
    <mergeCell ref="AD130:AD132"/>
    <mergeCell ref="AE130:AE132"/>
    <mergeCell ref="AF130:AG130"/>
    <mergeCell ref="AI130:AJ130"/>
    <mergeCell ref="AF131:AG131"/>
    <mergeCell ref="AI131:AJ131"/>
    <mergeCell ref="AF132:AG132"/>
    <mergeCell ref="AI132:AJ132"/>
    <mergeCell ref="AK130:AK132"/>
    <mergeCell ref="AL130:AL132"/>
    <mergeCell ref="AO130:AO132"/>
    <mergeCell ref="AP130:AP132"/>
    <mergeCell ref="AQ130:AR130"/>
    <mergeCell ref="AT130:AU130"/>
    <mergeCell ref="AV130:AV132"/>
    <mergeCell ref="AW130:AW132"/>
    <mergeCell ref="AQ131:AR131"/>
    <mergeCell ref="AT131:AU131"/>
    <mergeCell ref="AQ132:AR132"/>
    <mergeCell ref="AT132:AU132"/>
    <mergeCell ref="D134:Q135"/>
    <mergeCell ref="R134:V135"/>
    <mergeCell ref="W134:W135"/>
    <mergeCell ref="X134:AB135"/>
    <mergeCell ref="AC134:AG135"/>
    <mergeCell ref="AH134:AH135"/>
    <mergeCell ref="AI134:AM135"/>
    <mergeCell ref="AN134:AR135"/>
    <mergeCell ref="AS134:AS135"/>
    <mergeCell ref="AT134:AX135"/>
    <mergeCell ref="AY134:BB135"/>
    <mergeCell ref="BC134:BF135"/>
    <mergeCell ref="BG134:BJ135"/>
    <mergeCell ref="CI134:CL135"/>
    <mergeCell ref="CM134:CP135"/>
    <mergeCell ref="CQ134:CT135"/>
    <mergeCell ref="DG134:DJ135"/>
    <mergeCell ref="DK134:DN135"/>
    <mergeCell ref="A136:A138"/>
    <mergeCell ref="D136:H137"/>
    <mergeCell ref="I136:Q137"/>
    <mergeCell ref="AC136:AE137"/>
    <mergeCell ref="AF136:AJ137"/>
    <mergeCell ref="AK136:AM137"/>
    <mergeCell ref="AN136:AP137"/>
    <mergeCell ref="AQ136:AU137"/>
    <mergeCell ref="AV136:AX137"/>
    <mergeCell ref="B137:C139"/>
    <mergeCell ref="AZ137:BA139"/>
    <mergeCell ref="BD137:BE139"/>
    <mergeCell ref="AQ138:AR138"/>
    <mergeCell ref="AT138:AU138"/>
    <mergeCell ref="AV138:AV140"/>
    <mergeCell ref="AW138:AW140"/>
    <mergeCell ref="AI139:AJ139"/>
    <mergeCell ref="AQ139:AR139"/>
    <mergeCell ref="BH137:BI139"/>
    <mergeCell ref="CJ137:CK139"/>
    <mergeCell ref="CN137:CO139"/>
    <mergeCell ref="CR137:CS139"/>
    <mergeCell ref="DH137:DI139"/>
    <mergeCell ref="DK137:DN139"/>
    <mergeCell ref="AD138:AD140"/>
    <mergeCell ref="AE138:AE140"/>
    <mergeCell ref="AF138:AG138"/>
    <mergeCell ref="AI138:AJ138"/>
    <mergeCell ref="AK138:AK140"/>
    <mergeCell ref="AL138:AL140"/>
    <mergeCell ref="AO138:AO140"/>
    <mergeCell ref="AP138:AP140"/>
    <mergeCell ref="A139:A140"/>
    <mergeCell ref="D139:H140"/>
    <mergeCell ref="I139:Q140"/>
    <mergeCell ref="AF139:AG139"/>
    <mergeCell ref="AT139:AU139"/>
    <mergeCell ref="AF140:AG140"/>
    <mergeCell ref="AI140:AJ140"/>
    <mergeCell ref="AQ140:AR140"/>
    <mergeCell ref="AT140:AU140"/>
    <mergeCell ref="A141:A143"/>
    <mergeCell ref="D141:H142"/>
    <mergeCell ref="I141:Q142"/>
    <mergeCell ref="R141:T142"/>
    <mergeCell ref="U141:Y142"/>
    <mergeCell ref="Z141:AB142"/>
    <mergeCell ref="AN141:AP142"/>
    <mergeCell ref="AQ141:AU142"/>
    <mergeCell ref="AV141:AX142"/>
    <mergeCell ref="B142:C144"/>
    <mergeCell ref="AZ142:BA144"/>
    <mergeCell ref="BD142:BE144"/>
    <mergeCell ref="AQ143:AR143"/>
    <mergeCell ref="AT143:AU143"/>
    <mergeCell ref="AV143:AV145"/>
    <mergeCell ref="AW143:AW145"/>
    <mergeCell ref="X144:Y144"/>
    <mergeCell ref="AQ144:AR144"/>
    <mergeCell ref="BH142:BI144"/>
    <mergeCell ref="CJ142:CK144"/>
    <mergeCell ref="CN142:CO144"/>
    <mergeCell ref="CR142:CS144"/>
    <mergeCell ref="DH142:DI144"/>
    <mergeCell ref="DK142:DN144"/>
    <mergeCell ref="S143:S145"/>
    <mergeCell ref="T143:T145"/>
    <mergeCell ref="U143:V143"/>
    <mergeCell ref="X143:Y143"/>
    <mergeCell ref="Z143:Z145"/>
    <mergeCell ref="AA143:AA145"/>
    <mergeCell ref="AO143:AO145"/>
    <mergeCell ref="AP143:AP145"/>
    <mergeCell ref="A144:A145"/>
    <mergeCell ref="D144:H145"/>
    <mergeCell ref="I144:Q145"/>
    <mergeCell ref="U144:V144"/>
    <mergeCell ref="AT144:AU144"/>
    <mergeCell ref="U145:V145"/>
    <mergeCell ref="X145:Y145"/>
    <mergeCell ref="AQ145:AR145"/>
    <mergeCell ref="AT145:AU145"/>
    <mergeCell ref="A146:A148"/>
    <mergeCell ref="D146:H147"/>
    <mergeCell ref="I146:Q147"/>
    <mergeCell ref="R146:T147"/>
    <mergeCell ref="U146:Y147"/>
    <mergeCell ref="Z146:AB147"/>
    <mergeCell ref="AC146:AE147"/>
    <mergeCell ref="AF146:AJ147"/>
    <mergeCell ref="AK146:AM147"/>
    <mergeCell ref="B147:C149"/>
    <mergeCell ref="AZ147:BA149"/>
    <mergeCell ref="BD147:BE149"/>
    <mergeCell ref="AF148:AG148"/>
    <mergeCell ref="AI148:AJ148"/>
    <mergeCell ref="AK148:AK150"/>
    <mergeCell ref="AL148:AL150"/>
    <mergeCell ref="X149:Y149"/>
    <mergeCell ref="AF149:AG149"/>
    <mergeCell ref="BH147:BI149"/>
    <mergeCell ref="CJ147:CK149"/>
    <mergeCell ref="CN147:CO149"/>
    <mergeCell ref="CR147:CS149"/>
    <mergeCell ref="DH147:DI149"/>
    <mergeCell ref="DK147:DN149"/>
    <mergeCell ref="S148:S150"/>
    <mergeCell ref="T148:T150"/>
    <mergeCell ref="U148:V148"/>
    <mergeCell ref="X148:Y148"/>
    <mergeCell ref="Z148:Z150"/>
    <mergeCell ref="AA148:AA150"/>
    <mergeCell ref="AD148:AD150"/>
    <mergeCell ref="AE148:AE150"/>
    <mergeCell ref="A149:A150"/>
    <mergeCell ref="D149:H150"/>
    <mergeCell ref="I149:Q150"/>
    <mergeCell ref="U149:V149"/>
    <mergeCell ref="AI149:AJ149"/>
    <mergeCell ref="U150:V150"/>
    <mergeCell ref="X150:Y150"/>
    <mergeCell ref="AF150:AG150"/>
    <mergeCell ref="AI150:AJ150"/>
    <mergeCell ref="D157:Q158"/>
    <mergeCell ref="R157:V158"/>
    <mergeCell ref="W157:W158"/>
    <mergeCell ref="X157:AB158"/>
    <mergeCell ref="AC157:AG158"/>
    <mergeCell ref="AH157:AH158"/>
    <mergeCell ref="AI157:AM158"/>
    <mergeCell ref="AN157:AR158"/>
    <mergeCell ref="BJ157:BM158"/>
    <mergeCell ref="BN157:BQ158"/>
    <mergeCell ref="BR157:BU158"/>
    <mergeCell ref="AS157:AS158"/>
    <mergeCell ref="AT157:AX158"/>
    <mergeCell ref="AY157:BC158"/>
    <mergeCell ref="BD157:BD158"/>
    <mergeCell ref="DK157:DN158"/>
    <mergeCell ref="AK159:AM160"/>
    <mergeCell ref="AN159:AP160"/>
    <mergeCell ref="AQ159:AU160"/>
    <mergeCell ref="AV159:AX160"/>
    <mergeCell ref="CI157:CL158"/>
    <mergeCell ref="CM157:CP158"/>
    <mergeCell ref="CQ157:CT158"/>
    <mergeCell ref="DG157:DJ158"/>
    <mergeCell ref="BE157:BI158"/>
    <mergeCell ref="DH160:DI162"/>
    <mergeCell ref="DK160:DN162"/>
    <mergeCell ref="BK160:BL162"/>
    <mergeCell ref="BO160:BP162"/>
    <mergeCell ref="BS160:BT162"/>
    <mergeCell ref="CJ160:CK162"/>
    <mergeCell ref="CN160:CO162"/>
    <mergeCell ref="CR160:CS162"/>
    <mergeCell ref="AY159:BA160"/>
    <mergeCell ref="BB159:BF160"/>
    <mergeCell ref="BG159:BI160"/>
    <mergeCell ref="BB161:BC161"/>
    <mergeCell ref="BE161:BF161"/>
    <mergeCell ref="BG161:BG163"/>
    <mergeCell ref="BH161:BH163"/>
    <mergeCell ref="BE162:BF162"/>
    <mergeCell ref="BE163:BF163"/>
    <mergeCell ref="A162:A163"/>
    <mergeCell ref="D162:H163"/>
    <mergeCell ref="I162:Q163"/>
    <mergeCell ref="AF162:AG162"/>
    <mergeCell ref="AF163:AG163"/>
    <mergeCell ref="B160:C162"/>
    <mergeCell ref="AD161:AD163"/>
    <mergeCell ref="AE161:AE163"/>
    <mergeCell ref="AF161:AG161"/>
    <mergeCell ref="A159:A161"/>
    <mergeCell ref="D159:H160"/>
    <mergeCell ref="I159:Q160"/>
    <mergeCell ref="AC159:AE160"/>
    <mergeCell ref="AF159:AJ160"/>
    <mergeCell ref="AT162:AU162"/>
    <mergeCell ref="BB162:BC162"/>
    <mergeCell ref="AV161:AV163"/>
    <mergeCell ref="AW161:AW163"/>
    <mergeCell ref="AZ161:AZ163"/>
    <mergeCell ref="BA161:BA163"/>
    <mergeCell ref="AT163:AU163"/>
    <mergeCell ref="BB163:BC163"/>
    <mergeCell ref="AT161:AU161"/>
    <mergeCell ref="AO161:AO163"/>
    <mergeCell ref="AP161:AP163"/>
    <mergeCell ref="AI163:AJ163"/>
    <mergeCell ref="AQ163:AR163"/>
    <mergeCell ref="AQ162:AR162"/>
    <mergeCell ref="AQ161:AR161"/>
    <mergeCell ref="AK161:AK163"/>
    <mergeCell ref="AL161:AL163"/>
    <mergeCell ref="AI162:AJ162"/>
    <mergeCell ref="AI161:AJ161"/>
    <mergeCell ref="A164:A166"/>
    <mergeCell ref="D164:H165"/>
    <mergeCell ref="I164:Q165"/>
    <mergeCell ref="R164:T165"/>
    <mergeCell ref="B165:C167"/>
    <mergeCell ref="S166:S168"/>
    <mergeCell ref="T166:T168"/>
    <mergeCell ref="A167:A168"/>
    <mergeCell ref="D167:H168"/>
    <mergeCell ref="I167:Q168"/>
    <mergeCell ref="U164:Y165"/>
    <mergeCell ref="Z164:AB165"/>
    <mergeCell ref="AN164:AP165"/>
    <mergeCell ref="AQ164:AU165"/>
    <mergeCell ref="AV164:AX165"/>
    <mergeCell ref="AY164:BA165"/>
    <mergeCell ref="BB164:BF165"/>
    <mergeCell ref="BG164:BI165"/>
    <mergeCell ref="BK165:BL167"/>
    <mergeCell ref="BO165:BP167"/>
    <mergeCell ref="BS165:BT167"/>
    <mergeCell ref="CJ165:CK167"/>
    <mergeCell ref="CN165:CO167"/>
    <mergeCell ref="CR165:CS167"/>
    <mergeCell ref="DH165:DI167"/>
    <mergeCell ref="DK165:DN167"/>
    <mergeCell ref="U166:V166"/>
    <mergeCell ref="X166:Y166"/>
    <mergeCell ref="Z166:Z168"/>
    <mergeCell ref="AA166:AA168"/>
    <mergeCell ref="U167:V167"/>
    <mergeCell ref="X167:Y167"/>
    <mergeCell ref="U168:V168"/>
    <mergeCell ref="X168:Y168"/>
    <mergeCell ref="AO166:AO168"/>
    <mergeCell ref="AP166:AP168"/>
    <mergeCell ref="AQ166:AR166"/>
    <mergeCell ref="AT166:AU166"/>
    <mergeCell ref="AQ167:AR167"/>
    <mergeCell ref="AT167:AU167"/>
    <mergeCell ref="AQ168:AR168"/>
    <mergeCell ref="AT168:AU168"/>
    <mergeCell ref="AV166:AV168"/>
    <mergeCell ref="AW166:AW168"/>
    <mergeCell ref="AZ166:AZ168"/>
    <mergeCell ref="BA166:BA168"/>
    <mergeCell ref="BB166:BC166"/>
    <mergeCell ref="BE166:BF166"/>
    <mergeCell ref="BG166:BG168"/>
    <mergeCell ref="BH166:BH168"/>
    <mergeCell ref="BB167:BC167"/>
    <mergeCell ref="BE167:BF167"/>
    <mergeCell ref="BB168:BC168"/>
    <mergeCell ref="BE168:BF168"/>
    <mergeCell ref="A169:A171"/>
    <mergeCell ref="D169:H170"/>
    <mergeCell ref="I169:Q170"/>
    <mergeCell ref="R169:T170"/>
    <mergeCell ref="B170:C172"/>
    <mergeCell ref="S171:S173"/>
    <mergeCell ref="T171:T173"/>
    <mergeCell ref="A172:A173"/>
    <mergeCell ref="D172:H173"/>
    <mergeCell ref="I172:Q173"/>
    <mergeCell ref="U169:Y170"/>
    <mergeCell ref="Z169:AB170"/>
    <mergeCell ref="AC169:AE170"/>
    <mergeCell ref="AF169:AJ170"/>
    <mergeCell ref="AK169:AM170"/>
    <mergeCell ref="AY169:BA170"/>
    <mergeCell ref="BB169:BF170"/>
    <mergeCell ref="BG169:BI170"/>
    <mergeCell ref="BK170:BL172"/>
    <mergeCell ref="BO170:BP172"/>
    <mergeCell ref="BS170:BT172"/>
    <mergeCell ref="CJ170:CK172"/>
    <mergeCell ref="CN170:CO172"/>
    <mergeCell ref="CR170:CS172"/>
    <mergeCell ref="DH170:DI172"/>
    <mergeCell ref="DK170:DN172"/>
    <mergeCell ref="U171:V171"/>
    <mergeCell ref="X171:Y171"/>
    <mergeCell ref="Z171:Z173"/>
    <mergeCell ref="AA171:AA173"/>
    <mergeCell ref="U172:V172"/>
    <mergeCell ref="X172:Y172"/>
    <mergeCell ref="U173:V173"/>
    <mergeCell ref="X173:Y173"/>
    <mergeCell ref="AD171:AD173"/>
    <mergeCell ref="AE171:AE173"/>
    <mergeCell ref="AF171:AG171"/>
    <mergeCell ref="AI171:AJ171"/>
    <mergeCell ref="AF172:AG172"/>
    <mergeCell ref="AI172:AJ172"/>
    <mergeCell ref="AF173:AG173"/>
    <mergeCell ref="AI173:AJ173"/>
    <mergeCell ref="AK171:AK173"/>
    <mergeCell ref="AL171:AL173"/>
    <mergeCell ref="AZ171:AZ173"/>
    <mergeCell ref="BA171:BA173"/>
    <mergeCell ref="BB171:BC171"/>
    <mergeCell ref="BE171:BF171"/>
    <mergeCell ref="BG171:BG173"/>
    <mergeCell ref="BH171:BH173"/>
    <mergeCell ref="BB172:BC172"/>
    <mergeCell ref="BE172:BF172"/>
    <mergeCell ref="BB173:BC173"/>
    <mergeCell ref="BE173:BF173"/>
    <mergeCell ref="A174:A176"/>
    <mergeCell ref="D174:H175"/>
    <mergeCell ref="I174:Q175"/>
    <mergeCell ref="R174:T175"/>
    <mergeCell ref="B175:C177"/>
    <mergeCell ref="S176:S178"/>
    <mergeCell ref="T176:T178"/>
    <mergeCell ref="A177:A178"/>
    <mergeCell ref="D177:H178"/>
    <mergeCell ref="I177:Q178"/>
    <mergeCell ref="U174:Y175"/>
    <mergeCell ref="Z174:AB175"/>
    <mergeCell ref="AC174:AE175"/>
    <mergeCell ref="AF174:AJ175"/>
    <mergeCell ref="AK174:AM175"/>
    <mergeCell ref="AN174:AP175"/>
    <mergeCell ref="AQ174:AU175"/>
    <mergeCell ref="AV174:AX175"/>
    <mergeCell ref="BK175:BL177"/>
    <mergeCell ref="BO175:BP177"/>
    <mergeCell ref="BS175:BT177"/>
    <mergeCell ref="CJ175:CK177"/>
    <mergeCell ref="CN175:CO177"/>
    <mergeCell ref="CR175:CS177"/>
    <mergeCell ref="DH175:DI177"/>
    <mergeCell ref="DK175:DN177"/>
    <mergeCell ref="U176:V176"/>
    <mergeCell ref="X176:Y176"/>
    <mergeCell ref="Z176:Z178"/>
    <mergeCell ref="AA176:AA178"/>
    <mergeCell ref="U177:V177"/>
    <mergeCell ref="X177:Y177"/>
    <mergeCell ref="U178:V178"/>
    <mergeCell ref="X178:Y178"/>
    <mergeCell ref="AD176:AD178"/>
    <mergeCell ref="AE176:AE178"/>
    <mergeCell ref="AF176:AG176"/>
    <mergeCell ref="AI176:AJ176"/>
    <mergeCell ref="AF177:AG177"/>
    <mergeCell ref="AI177:AJ177"/>
    <mergeCell ref="AF178:AG178"/>
    <mergeCell ref="AI178:AJ178"/>
    <mergeCell ref="AK176:AK178"/>
    <mergeCell ref="AL176:AL178"/>
    <mergeCell ref="AO176:AO178"/>
    <mergeCell ref="AP176:AP178"/>
    <mergeCell ref="AQ176:AR176"/>
    <mergeCell ref="AT176:AU176"/>
    <mergeCell ref="AV176:AV178"/>
    <mergeCell ref="AW176:AW178"/>
    <mergeCell ref="AQ177:AR177"/>
    <mergeCell ref="AT177:AU177"/>
    <mergeCell ref="AQ178:AR178"/>
    <mergeCell ref="AT178:AU178"/>
    <mergeCell ref="D180:Q181"/>
    <mergeCell ref="R180:V181"/>
    <mergeCell ref="W180:W181"/>
    <mergeCell ref="X180:AB181"/>
    <mergeCell ref="AC180:AG181"/>
    <mergeCell ref="AH180:AH181"/>
    <mergeCell ref="AI180:AM181"/>
    <mergeCell ref="AN180:AR181"/>
    <mergeCell ref="BJ180:BM181"/>
    <mergeCell ref="BN180:BQ181"/>
    <mergeCell ref="BR180:BU181"/>
    <mergeCell ref="AS180:AS181"/>
    <mergeCell ref="AT180:AX181"/>
    <mergeCell ref="AY180:BC181"/>
    <mergeCell ref="BD180:BD181"/>
    <mergeCell ref="DK180:DN181"/>
    <mergeCell ref="AK182:AM183"/>
    <mergeCell ref="AN182:AP183"/>
    <mergeCell ref="AQ182:AU183"/>
    <mergeCell ref="AV182:AX183"/>
    <mergeCell ref="CI180:CL181"/>
    <mergeCell ref="CM180:CP181"/>
    <mergeCell ref="CQ180:CT181"/>
    <mergeCell ref="DG180:DJ181"/>
    <mergeCell ref="BE180:BI181"/>
    <mergeCell ref="DH183:DI185"/>
    <mergeCell ref="DK183:DN185"/>
    <mergeCell ref="BK183:BL185"/>
    <mergeCell ref="BO183:BP185"/>
    <mergeCell ref="BS183:BT185"/>
    <mergeCell ref="CJ183:CK185"/>
    <mergeCell ref="CN183:CO185"/>
    <mergeCell ref="CR183:CS185"/>
    <mergeCell ref="AY182:BA183"/>
    <mergeCell ref="BB182:BF183"/>
    <mergeCell ref="BG182:BI183"/>
    <mergeCell ref="BB184:BC184"/>
    <mergeCell ref="BE184:BF184"/>
    <mergeCell ref="BG184:BG186"/>
    <mergeCell ref="BH184:BH186"/>
    <mergeCell ref="BE185:BF185"/>
    <mergeCell ref="BE186:BF186"/>
    <mergeCell ref="A185:A186"/>
    <mergeCell ref="D185:H186"/>
    <mergeCell ref="I185:Q186"/>
    <mergeCell ref="AF185:AG185"/>
    <mergeCell ref="AF186:AG186"/>
    <mergeCell ref="B183:C185"/>
    <mergeCell ref="AD184:AD186"/>
    <mergeCell ref="AE184:AE186"/>
    <mergeCell ref="AF184:AG184"/>
    <mergeCell ref="A182:A184"/>
    <mergeCell ref="D182:H183"/>
    <mergeCell ref="I182:Q183"/>
    <mergeCell ref="AC182:AE183"/>
    <mergeCell ref="AF182:AJ183"/>
    <mergeCell ref="AT185:AU185"/>
    <mergeCell ref="BB185:BC185"/>
    <mergeCell ref="AV184:AV186"/>
    <mergeCell ref="AW184:AW186"/>
    <mergeCell ref="AZ184:AZ186"/>
    <mergeCell ref="BA184:BA186"/>
    <mergeCell ref="AT186:AU186"/>
    <mergeCell ref="BB186:BC186"/>
    <mergeCell ref="AT184:AU184"/>
    <mergeCell ref="AO184:AO186"/>
    <mergeCell ref="AP184:AP186"/>
    <mergeCell ref="AI186:AJ186"/>
    <mergeCell ref="AQ186:AR186"/>
    <mergeCell ref="AQ185:AR185"/>
    <mergeCell ref="AQ184:AR184"/>
    <mergeCell ref="AK184:AK186"/>
    <mergeCell ref="AL184:AL186"/>
    <mergeCell ref="AI185:AJ185"/>
    <mergeCell ref="AI184:AJ184"/>
    <mergeCell ref="A187:A189"/>
    <mergeCell ref="D187:H188"/>
    <mergeCell ref="I187:Q188"/>
    <mergeCell ref="R187:T188"/>
    <mergeCell ref="B188:C190"/>
    <mergeCell ref="S189:S191"/>
    <mergeCell ref="T189:T191"/>
    <mergeCell ref="A190:A191"/>
    <mergeCell ref="D190:H191"/>
    <mergeCell ref="I190:Q191"/>
    <mergeCell ref="U187:Y188"/>
    <mergeCell ref="Z187:AB188"/>
    <mergeCell ref="AN187:AP188"/>
    <mergeCell ref="AQ187:AU188"/>
    <mergeCell ref="AV187:AX188"/>
    <mergeCell ref="AY187:BA188"/>
    <mergeCell ref="BB187:BF188"/>
    <mergeCell ref="BG187:BI188"/>
    <mergeCell ref="BK188:BL190"/>
    <mergeCell ref="BO188:BP190"/>
    <mergeCell ref="BS188:BT190"/>
    <mergeCell ref="CJ188:CK190"/>
    <mergeCell ref="CN188:CO190"/>
    <mergeCell ref="CR188:CS190"/>
    <mergeCell ref="DH188:DI190"/>
    <mergeCell ref="DK188:DN190"/>
    <mergeCell ref="U189:V189"/>
    <mergeCell ref="X189:Y189"/>
    <mergeCell ref="Z189:Z191"/>
    <mergeCell ref="AA189:AA191"/>
    <mergeCell ref="U190:V190"/>
    <mergeCell ref="X190:Y190"/>
    <mergeCell ref="U191:V191"/>
    <mergeCell ref="X191:Y191"/>
    <mergeCell ref="AO189:AO191"/>
    <mergeCell ref="AP189:AP191"/>
    <mergeCell ref="AQ189:AR189"/>
    <mergeCell ref="AT189:AU189"/>
    <mergeCell ref="AQ190:AR190"/>
    <mergeCell ref="AT190:AU190"/>
    <mergeCell ref="AQ191:AR191"/>
    <mergeCell ref="AT191:AU191"/>
    <mergeCell ref="AV189:AV191"/>
    <mergeCell ref="AW189:AW191"/>
    <mergeCell ref="AZ189:AZ191"/>
    <mergeCell ref="BA189:BA191"/>
    <mergeCell ref="BB189:BC189"/>
    <mergeCell ref="BE189:BF189"/>
    <mergeCell ref="BG189:BG191"/>
    <mergeCell ref="BH189:BH191"/>
    <mergeCell ref="BB190:BC190"/>
    <mergeCell ref="BE190:BF190"/>
    <mergeCell ref="BB191:BC191"/>
    <mergeCell ref="BE191:BF191"/>
    <mergeCell ref="A192:A194"/>
    <mergeCell ref="D192:H193"/>
    <mergeCell ref="I192:Q193"/>
    <mergeCell ref="R192:T193"/>
    <mergeCell ref="B193:C195"/>
    <mergeCell ref="S194:S196"/>
    <mergeCell ref="T194:T196"/>
    <mergeCell ref="A195:A196"/>
    <mergeCell ref="D195:H196"/>
    <mergeCell ref="I195:Q196"/>
    <mergeCell ref="U192:Y193"/>
    <mergeCell ref="Z192:AB193"/>
    <mergeCell ref="AC192:AE193"/>
    <mergeCell ref="AF192:AJ193"/>
    <mergeCell ref="AK192:AM193"/>
    <mergeCell ref="AY192:BA193"/>
    <mergeCell ref="BB192:BF193"/>
    <mergeCell ref="BG192:BI193"/>
    <mergeCell ref="BK193:BL195"/>
    <mergeCell ref="BO193:BP195"/>
    <mergeCell ref="BS193:BT195"/>
    <mergeCell ref="CJ193:CK195"/>
    <mergeCell ref="CN193:CO195"/>
    <mergeCell ref="CR193:CS195"/>
    <mergeCell ref="DH193:DI195"/>
    <mergeCell ref="DK193:DN195"/>
    <mergeCell ref="U194:V194"/>
    <mergeCell ref="X194:Y194"/>
    <mergeCell ref="Z194:Z196"/>
    <mergeCell ref="AA194:AA196"/>
    <mergeCell ref="U195:V195"/>
    <mergeCell ref="X195:Y195"/>
    <mergeCell ref="U196:V196"/>
    <mergeCell ref="X196:Y196"/>
    <mergeCell ref="AD194:AD196"/>
    <mergeCell ref="AE194:AE196"/>
    <mergeCell ref="AF194:AG194"/>
    <mergeCell ref="AI194:AJ194"/>
    <mergeCell ref="AF195:AG195"/>
    <mergeCell ref="AI195:AJ195"/>
    <mergeCell ref="AF196:AG196"/>
    <mergeCell ref="AI196:AJ196"/>
    <mergeCell ref="AK194:AK196"/>
    <mergeCell ref="AL194:AL196"/>
    <mergeCell ref="AZ194:AZ196"/>
    <mergeCell ref="BA194:BA196"/>
    <mergeCell ref="BB194:BC194"/>
    <mergeCell ref="BE194:BF194"/>
    <mergeCell ref="BG194:BG196"/>
    <mergeCell ref="BH194:BH196"/>
    <mergeCell ref="BB195:BC195"/>
    <mergeCell ref="BE195:BF195"/>
    <mergeCell ref="BB196:BC196"/>
    <mergeCell ref="BE196:BF196"/>
    <mergeCell ref="A197:A199"/>
    <mergeCell ref="D197:H198"/>
    <mergeCell ref="I197:Q198"/>
    <mergeCell ref="R197:T198"/>
    <mergeCell ref="B198:C200"/>
    <mergeCell ref="S199:S201"/>
    <mergeCell ref="T199:T201"/>
    <mergeCell ref="A200:A201"/>
    <mergeCell ref="D200:H201"/>
    <mergeCell ref="I200:Q201"/>
    <mergeCell ref="U197:Y198"/>
    <mergeCell ref="Z197:AB198"/>
    <mergeCell ref="AC197:AE198"/>
    <mergeCell ref="AF197:AJ198"/>
    <mergeCell ref="AK197:AM198"/>
    <mergeCell ref="AN197:AP198"/>
    <mergeCell ref="AQ197:AU198"/>
    <mergeCell ref="AV197:AX198"/>
    <mergeCell ref="BK198:BL200"/>
    <mergeCell ref="BO198:BP200"/>
    <mergeCell ref="BS198:BT200"/>
    <mergeCell ref="CJ198:CK200"/>
    <mergeCell ref="CN198:CO200"/>
    <mergeCell ref="CR198:CS200"/>
    <mergeCell ref="DH198:DI200"/>
    <mergeCell ref="DK198:DN200"/>
    <mergeCell ref="U199:V199"/>
    <mergeCell ref="X199:Y199"/>
    <mergeCell ref="Z199:Z201"/>
    <mergeCell ref="AA199:AA201"/>
    <mergeCell ref="U200:V200"/>
    <mergeCell ref="X200:Y200"/>
    <mergeCell ref="U201:V201"/>
    <mergeCell ref="X201:Y201"/>
    <mergeCell ref="AD199:AD201"/>
    <mergeCell ref="AE199:AE201"/>
    <mergeCell ref="AF199:AG199"/>
    <mergeCell ref="AI199:AJ199"/>
    <mergeCell ref="AF200:AG200"/>
    <mergeCell ref="AI200:AJ200"/>
    <mergeCell ref="AF201:AG201"/>
    <mergeCell ref="AI201:AJ201"/>
    <mergeCell ref="AK199:AK201"/>
    <mergeCell ref="AL199:AL201"/>
    <mergeCell ref="AO199:AO201"/>
    <mergeCell ref="AP199:AP201"/>
    <mergeCell ref="AQ199:AR199"/>
    <mergeCell ref="AT199:AU199"/>
    <mergeCell ref="AV199:AV201"/>
    <mergeCell ref="AW199:AW201"/>
    <mergeCell ref="AQ200:AR200"/>
    <mergeCell ref="AT200:AU200"/>
    <mergeCell ref="AQ201:AR201"/>
    <mergeCell ref="AT201:AU201"/>
    <mergeCell ref="D203:Q204"/>
    <mergeCell ref="R203:V204"/>
    <mergeCell ref="W203:W204"/>
    <mergeCell ref="X203:AB204"/>
    <mergeCell ref="AC203:AG204"/>
    <mergeCell ref="AH203:AH204"/>
    <mergeCell ref="AI203:AM204"/>
    <mergeCell ref="AN203:AR204"/>
    <mergeCell ref="BJ203:BM204"/>
    <mergeCell ref="BN203:BQ204"/>
    <mergeCell ref="BR203:BU204"/>
    <mergeCell ref="AS203:AS204"/>
    <mergeCell ref="AT203:AX204"/>
    <mergeCell ref="AY203:BC204"/>
    <mergeCell ref="BD203:BD204"/>
    <mergeCell ref="DK203:DN204"/>
    <mergeCell ref="AK205:AM206"/>
    <mergeCell ref="AN205:AP206"/>
    <mergeCell ref="AQ205:AU206"/>
    <mergeCell ref="AV205:AX206"/>
    <mergeCell ref="CI203:CL204"/>
    <mergeCell ref="CM203:CP204"/>
    <mergeCell ref="CQ203:CT204"/>
    <mergeCell ref="DG203:DJ204"/>
    <mergeCell ref="BE203:BI204"/>
    <mergeCell ref="DH206:DI208"/>
    <mergeCell ref="DK206:DN208"/>
    <mergeCell ref="BK206:BL208"/>
    <mergeCell ref="BO206:BP208"/>
    <mergeCell ref="BS206:BT208"/>
    <mergeCell ref="CJ206:CK208"/>
    <mergeCell ref="CN206:CO208"/>
    <mergeCell ref="CR206:CS208"/>
    <mergeCell ref="AY205:BA206"/>
    <mergeCell ref="BB205:BF206"/>
    <mergeCell ref="BG205:BI206"/>
    <mergeCell ref="BB207:BC207"/>
    <mergeCell ref="BE207:BF207"/>
    <mergeCell ref="BG207:BG209"/>
    <mergeCell ref="BH207:BH209"/>
    <mergeCell ref="BE208:BF208"/>
    <mergeCell ref="BE209:BF209"/>
    <mergeCell ref="A208:A209"/>
    <mergeCell ref="D208:H209"/>
    <mergeCell ref="I208:Q209"/>
    <mergeCell ref="AF208:AG208"/>
    <mergeCell ref="AF209:AG209"/>
    <mergeCell ref="B206:C208"/>
    <mergeCell ref="AD207:AD209"/>
    <mergeCell ref="AE207:AE209"/>
    <mergeCell ref="AF207:AG207"/>
    <mergeCell ref="A205:A207"/>
    <mergeCell ref="D205:H206"/>
    <mergeCell ref="I205:Q206"/>
    <mergeCell ref="AC205:AE206"/>
    <mergeCell ref="AF205:AJ206"/>
    <mergeCell ref="AT208:AU208"/>
    <mergeCell ref="BB208:BC208"/>
    <mergeCell ref="AV207:AV209"/>
    <mergeCell ref="AW207:AW209"/>
    <mergeCell ref="AZ207:AZ209"/>
    <mergeCell ref="BA207:BA209"/>
    <mergeCell ref="AT209:AU209"/>
    <mergeCell ref="BB209:BC209"/>
    <mergeCell ref="AT207:AU207"/>
    <mergeCell ref="AO207:AO209"/>
    <mergeCell ref="AP207:AP209"/>
    <mergeCell ref="AI209:AJ209"/>
    <mergeCell ref="AQ209:AR209"/>
    <mergeCell ref="AQ208:AR208"/>
    <mergeCell ref="AQ207:AR207"/>
    <mergeCell ref="AK207:AK209"/>
    <mergeCell ref="AL207:AL209"/>
    <mergeCell ref="AI208:AJ208"/>
    <mergeCell ref="AI207:AJ207"/>
    <mergeCell ref="A210:A212"/>
    <mergeCell ref="D210:H211"/>
    <mergeCell ref="I210:Q211"/>
    <mergeCell ref="R210:T211"/>
    <mergeCell ref="B211:C213"/>
    <mergeCell ref="S212:S214"/>
    <mergeCell ref="T212:T214"/>
    <mergeCell ref="A213:A214"/>
    <mergeCell ref="D213:H214"/>
    <mergeCell ref="I213:Q214"/>
    <mergeCell ref="U210:Y211"/>
    <mergeCell ref="Z210:AB211"/>
    <mergeCell ref="AN210:AP211"/>
    <mergeCell ref="AQ210:AU211"/>
    <mergeCell ref="AV210:AX211"/>
    <mergeCell ref="AY210:BA211"/>
    <mergeCell ref="BB210:BF211"/>
    <mergeCell ref="BG210:BI211"/>
    <mergeCell ref="BK211:BL213"/>
    <mergeCell ref="BO211:BP213"/>
    <mergeCell ref="BS211:BT213"/>
    <mergeCell ref="CJ211:CK213"/>
    <mergeCell ref="CN211:CO213"/>
    <mergeCell ref="CR211:CS213"/>
    <mergeCell ref="DH211:DI213"/>
    <mergeCell ref="DK211:DN213"/>
    <mergeCell ref="U212:V212"/>
    <mergeCell ref="X212:Y212"/>
    <mergeCell ref="Z212:Z214"/>
    <mergeCell ref="AA212:AA214"/>
    <mergeCell ref="U213:V213"/>
    <mergeCell ref="X213:Y213"/>
    <mergeCell ref="U214:V214"/>
    <mergeCell ref="X214:Y214"/>
    <mergeCell ref="AO212:AO214"/>
    <mergeCell ref="AP212:AP214"/>
    <mergeCell ref="AQ212:AR212"/>
    <mergeCell ref="AT212:AU212"/>
    <mergeCell ref="AQ213:AR213"/>
    <mergeCell ref="AT213:AU213"/>
    <mergeCell ref="AQ214:AR214"/>
    <mergeCell ref="AT214:AU214"/>
    <mergeCell ref="AV212:AV214"/>
    <mergeCell ref="AW212:AW214"/>
    <mergeCell ref="AZ212:AZ214"/>
    <mergeCell ref="BA212:BA214"/>
    <mergeCell ref="BB212:BC212"/>
    <mergeCell ref="BE212:BF212"/>
    <mergeCell ref="BG212:BG214"/>
    <mergeCell ref="BH212:BH214"/>
    <mergeCell ref="BB213:BC213"/>
    <mergeCell ref="BE213:BF213"/>
    <mergeCell ref="BB214:BC214"/>
    <mergeCell ref="BE214:BF214"/>
    <mergeCell ref="A215:A217"/>
    <mergeCell ref="D215:H216"/>
    <mergeCell ref="I215:Q216"/>
    <mergeCell ref="R215:T216"/>
    <mergeCell ref="B216:C218"/>
    <mergeCell ref="S217:S219"/>
    <mergeCell ref="T217:T219"/>
    <mergeCell ref="A218:A219"/>
    <mergeCell ref="D218:H219"/>
    <mergeCell ref="I218:Q219"/>
    <mergeCell ref="U215:Y216"/>
    <mergeCell ref="Z215:AB216"/>
    <mergeCell ref="AC215:AE216"/>
    <mergeCell ref="AF215:AJ216"/>
    <mergeCell ref="AK215:AM216"/>
    <mergeCell ref="AY215:BA216"/>
    <mergeCell ref="BB215:BF216"/>
    <mergeCell ref="BG215:BI216"/>
    <mergeCell ref="BK216:BL218"/>
    <mergeCell ref="BO216:BP218"/>
    <mergeCell ref="BS216:BT218"/>
    <mergeCell ref="CJ216:CK218"/>
    <mergeCell ref="CN216:CO218"/>
    <mergeCell ref="CR216:CS218"/>
    <mergeCell ref="DH216:DI218"/>
    <mergeCell ref="DK216:DN218"/>
    <mergeCell ref="U217:V217"/>
    <mergeCell ref="X217:Y217"/>
    <mergeCell ref="Z217:Z219"/>
    <mergeCell ref="AA217:AA219"/>
    <mergeCell ref="U218:V218"/>
    <mergeCell ref="X218:Y218"/>
    <mergeCell ref="U219:V219"/>
    <mergeCell ref="X219:Y219"/>
    <mergeCell ref="AD217:AD219"/>
    <mergeCell ref="AE217:AE219"/>
    <mergeCell ref="AF217:AG217"/>
    <mergeCell ref="AI217:AJ217"/>
    <mergeCell ref="AF218:AG218"/>
    <mergeCell ref="AI218:AJ218"/>
    <mergeCell ref="AF219:AG219"/>
    <mergeCell ref="AI219:AJ219"/>
    <mergeCell ref="AK217:AK219"/>
    <mergeCell ref="AL217:AL219"/>
    <mergeCell ref="AZ217:AZ219"/>
    <mergeCell ref="BA217:BA219"/>
    <mergeCell ref="BB217:BC217"/>
    <mergeCell ref="BE217:BF217"/>
    <mergeCell ref="BG217:BG219"/>
    <mergeCell ref="BH217:BH219"/>
    <mergeCell ref="BB218:BC218"/>
    <mergeCell ref="BE218:BF218"/>
    <mergeCell ref="BB219:BC219"/>
    <mergeCell ref="BE219:BF219"/>
    <mergeCell ref="A220:A222"/>
    <mergeCell ref="D220:H221"/>
    <mergeCell ref="I220:Q221"/>
    <mergeCell ref="R220:T221"/>
    <mergeCell ref="B221:C223"/>
    <mergeCell ref="S222:S224"/>
    <mergeCell ref="T222:T224"/>
    <mergeCell ref="A223:A224"/>
    <mergeCell ref="D223:H224"/>
    <mergeCell ref="I223:Q224"/>
    <mergeCell ref="U220:Y221"/>
    <mergeCell ref="Z220:AB221"/>
    <mergeCell ref="AC220:AE221"/>
    <mergeCell ref="AF220:AJ221"/>
    <mergeCell ref="AK220:AM221"/>
    <mergeCell ref="AN220:AP221"/>
    <mergeCell ref="AQ220:AU221"/>
    <mergeCell ref="AV220:AX221"/>
    <mergeCell ref="BK221:BL223"/>
    <mergeCell ref="BO221:BP223"/>
    <mergeCell ref="BS221:BT223"/>
    <mergeCell ref="CJ221:CK223"/>
    <mergeCell ref="CN221:CO223"/>
    <mergeCell ref="CR221:CS223"/>
    <mergeCell ref="DH221:DI223"/>
    <mergeCell ref="DK221:DN223"/>
    <mergeCell ref="U222:V222"/>
    <mergeCell ref="X222:Y222"/>
    <mergeCell ref="Z222:Z224"/>
    <mergeCell ref="AA222:AA224"/>
    <mergeCell ref="U223:V223"/>
    <mergeCell ref="X223:Y223"/>
    <mergeCell ref="U224:V224"/>
    <mergeCell ref="X224:Y224"/>
    <mergeCell ref="AD222:AD224"/>
    <mergeCell ref="AE222:AE224"/>
    <mergeCell ref="AF222:AG222"/>
    <mergeCell ref="AI222:AJ222"/>
    <mergeCell ref="AF223:AG223"/>
    <mergeCell ref="AI223:AJ223"/>
    <mergeCell ref="AF224:AG224"/>
    <mergeCell ref="AI224:AJ224"/>
    <mergeCell ref="AK222:AK224"/>
    <mergeCell ref="AL222:AL224"/>
    <mergeCell ref="AO222:AO224"/>
    <mergeCell ref="AP222:AP224"/>
    <mergeCell ref="AQ222:AR222"/>
    <mergeCell ref="AT222:AU222"/>
    <mergeCell ref="AV222:AV224"/>
    <mergeCell ref="AW222:AW224"/>
    <mergeCell ref="AQ223:AR223"/>
    <mergeCell ref="AT223:AU223"/>
    <mergeCell ref="AQ224:AR224"/>
    <mergeCell ref="AT224:AU224"/>
    <mergeCell ref="D226:Q227"/>
    <mergeCell ref="R226:V227"/>
    <mergeCell ref="W226:W227"/>
    <mergeCell ref="X226:AB227"/>
    <mergeCell ref="AC226:AG227"/>
    <mergeCell ref="AH226:AH227"/>
    <mergeCell ref="AI226:AM227"/>
    <mergeCell ref="AN226:AR227"/>
    <mergeCell ref="AS226:AS227"/>
    <mergeCell ref="AT226:AX227"/>
    <mergeCell ref="AY226:BB227"/>
    <mergeCell ref="BC226:BF227"/>
    <mergeCell ref="BG226:BJ227"/>
    <mergeCell ref="CI226:CL227"/>
    <mergeCell ref="CM226:CP227"/>
    <mergeCell ref="CQ226:CT227"/>
    <mergeCell ref="DG226:DJ227"/>
    <mergeCell ref="DK226:DN227"/>
    <mergeCell ref="A228:A230"/>
    <mergeCell ref="D228:H229"/>
    <mergeCell ref="I228:Q229"/>
    <mergeCell ref="AC228:AE229"/>
    <mergeCell ref="AF228:AJ229"/>
    <mergeCell ref="AK228:AM229"/>
    <mergeCell ref="AN228:AP229"/>
    <mergeCell ref="AQ228:AU229"/>
    <mergeCell ref="AV228:AX229"/>
    <mergeCell ref="B229:C231"/>
    <mergeCell ref="AZ229:BA231"/>
    <mergeCell ref="BD229:BE231"/>
    <mergeCell ref="AQ230:AR230"/>
    <mergeCell ref="AT230:AU230"/>
    <mergeCell ref="AV230:AV232"/>
    <mergeCell ref="AW230:AW232"/>
    <mergeCell ref="AI231:AJ231"/>
    <mergeCell ref="AQ231:AR231"/>
    <mergeCell ref="BH229:BI231"/>
    <mergeCell ref="CJ229:CK231"/>
    <mergeCell ref="CN229:CO231"/>
    <mergeCell ref="CR229:CS231"/>
    <mergeCell ref="DH229:DI231"/>
    <mergeCell ref="DK229:DN231"/>
    <mergeCell ref="AD230:AD232"/>
    <mergeCell ref="AE230:AE232"/>
    <mergeCell ref="AF230:AG230"/>
    <mergeCell ref="AI230:AJ230"/>
    <mergeCell ref="AK230:AK232"/>
    <mergeCell ref="AL230:AL232"/>
    <mergeCell ref="AO230:AO232"/>
    <mergeCell ref="AP230:AP232"/>
    <mergeCell ref="A231:A232"/>
    <mergeCell ref="D231:H232"/>
    <mergeCell ref="I231:Q232"/>
    <mergeCell ref="AF231:AG231"/>
    <mergeCell ref="AT231:AU231"/>
    <mergeCell ref="AF232:AG232"/>
    <mergeCell ref="AI232:AJ232"/>
    <mergeCell ref="AQ232:AR232"/>
    <mergeCell ref="AT232:AU232"/>
    <mergeCell ref="A233:A235"/>
    <mergeCell ref="D233:H234"/>
    <mergeCell ref="I233:Q234"/>
    <mergeCell ref="R233:T234"/>
    <mergeCell ref="U233:Y234"/>
    <mergeCell ref="Z233:AB234"/>
    <mergeCell ref="AN233:AP234"/>
    <mergeCell ref="AQ233:AU234"/>
    <mergeCell ref="AV233:AX234"/>
    <mergeCell ref="B234:C236"/>
    <mergeCell ref="AZ234:BA236"/>
    <mergeCell ref="BD234:BE236"/>
    <mergeCell ref="AQ235:AR235"/>
    <mergeCell ref="AT235:AU235"/>
    <mergeCell ref="AV235:AV237"/>
    <mergeCell ref="AW235:AW237"/>
    <mergeCell ref="X236:Y236"/>
    <mergeCell ref="AQ236:AR236"/>
    <mergeCell ref="BH234:BI236"/>
    <mergeCell ref="CJ234:CK236"/>
    <mergeCell ref="CN234:CO236"/>
    <mergeCell ref="CR234:CS236"/>
    <mergeCell ref="DH234:DI236"/>
    <mergeCell ref="DK234:DN236"/>
    <mergeCell ref="S235:S237"/>
    <mergeCell ref="T235:T237"/>
    <mergeCell ref="U235:V235"/>
    <mergeCell ref="X235:Y235"/>
    <mergeCell ref="Z235:Z237"/>
    <mergeCell ref="AA235:AA237"/>
    <mergeCell ref="AO235:AO237"/>
    <mergeCell ref="AP235:AP237"/>
    <mergeCell ref="A236:A237"/>
    <mergeCell ref="D236:H237"/>
    <mergeCell ref="I236:Q237"/>
    <mergeCell ref="U236:V236"/>
    <mergeCell ref="AT236:AU236"/>
    <mergeCell ref="U237:V237"/>
    <mergeCell ref="X237:Y237"/>
    <mergeCell ref="AQ237:AR237"/>
    <mergeCell ref="AT237:AU237"/>
    <mergeCell ref="A238:A240"/>
    <mergeCell ref="D238:H239"/>
    <mergeCell ref="I238:Q239"/>
    <mergeCell ref="R238:T239"/>
    <mergeCell ref="U238:Y239"/>
    <mergeCell ref="Z238:AB239"/>
    <mergeCell ref="AC238:AE239"/>
    <mergeCell ref="AF238:AJ239"/>
    <mergeCell ref="AK238:AM239"/>
    <mergeCell ref="B239:C241"/>
    <mergeCell ref="AZ239:BA241"/>
    <mergeCell ref="BD239:BE241"/>
    <mergeCell ref="AF240:AG240"/>
    <mergeCell ref="AI240:AJ240"/>
    <mergeCell ref="AK240:AK242"/>
    <mergeCell ref="AL240:AL242"/>
    <mergeCell ref="X241:Y241"/>
    <mergeCell ref="AF241:AG241"/>
    <mergeCell ref="BH239:BI241"/>
    <mergeCell ref="CJ239:CK241"/>
    <mergeCell ref="CN239:CO241"/>
    <mergeCell ref="CR239:CS241"/>
    <mergeCell ref="DH239:DI241"/>
    <mergeCell ref="DK239:DN241"/>
    <mergeCell ref="S240:S242"/>
    <mergeCell ref="T240:T242"/>
    <mergeCell ref="U240:V240"/>
    <mergeCell ref="X240:Y240"/>
    <mergeCell ref="Z240:Z242"/>
    <mergeCell ref="AA240:AA242"/>
    <mergeCell ref="AD240:AD242"/>
    <mergeCell ref="AE240:AE242"/>
    <mergeCell ref="A241:A242"/>
    <mergeCell ref="D241:H242"/>
    <mergeCell ref="I241:Q242"/>
    <mergeCell ref="U241:V241"/>
    <mergeCell ref="AI241:AJ241"/>
    <mergeCell ref="U242:V242"/>
    <mergeCell ref="X242:Y242"/>
    <mergeCell ref="AF242:AG242"/>
    <mergeCell ref="AI242:AJ242"/>
  </mergeCells>
  <conditionalFormatting sqref="BI286:BM65536 BS119 BS114 CI88:CT150 BK132:BM135 BI179:BM179 BI225:BM225 BS273 CI157:CT178 CI226:CT242 CI244:CT263 BI62:BI66 BI259:BJ263 BK263:BM263 BS260 BT245 BT248:BT249 BU253:BU258 BT253:BT254 BK259:BM259 BU260:BU262 BT258 BS246 BI264:BI266 BU67:BU72 BS78 BI82:BJ86 BK86:BM86 BS83 BT67 BT71:BT72 BU76:BU81 BT76:BT77 BK82:BM82 BU83:BU85 BT81 BI151:BM151 BH142 BH147 BI136 BI140:BI141 BI145:BI146 BL150 BL136 BL140:BL141 BL145:BL146 BM136:BM150 BJ136:BK150 BU159:BU164 CI65:CT86 BJ152:BM156 BI152:BI158 BI128:BJ133 BI150 BK226:BM227 BI243:BM243 BH234 BH239 BI228 BI232:BI233 BI237:BI238 BL242 BL228 BL232:BL233 BL237:BL238 BM228:BM242 BJ228:BK242 BI242 BS170 BI174:BJ178 BK178:BM178 BS175 BT159 BT163:BT164 BU168:BU173 BT168:BT169 BK174:BM174 BU175:BU177 BT173 BS160 BS165 BJ264:BM264 BI282:BJ285 BS68 BS73 BH137 BH229 BI244 BS250 BU245:BU249 BS255 BU267:BU272 BS278 BS283 BT267 BT271:BT272 BU276:BU281 BT276:BT277 BK282:BM282 BU283:BU285 BT281 BS268 BI87:BM87 BI88:BI89 BU90:BU95 BS101 BS106 BT90 BT94:BT95 BU99:BU104 BT99:BT100 BK105:BM105 BU106:BU108 BT104 BS96 BS91 BK109:BM110 BI105:BJ110 BI111:BI112 BU113:BU118 BS124 BS129 BT113 BT117:BT118 BU122:BU127 BT122:BT123 BK128:BM128 BU129:BU131 BT127 CI265:CT285 BJ62:BM64 BI46:BM60 BI22:BM23 BI20 BI2:BN3 CI4:CT20 BH7 BH12 BH17 BI6 BI10:BI11 BI15:BI16 BL20 BL6 BL10:BL11 BL15:BL16 BM6:BM20 BJ6:BK20 BI21:BN21">
    <cfRule type="cellIs" priority="1" dxfId="1" operator="equal" stopIfTrue="1">
      <formula>1</formula>
    </cfRule>
    <cfRule type="cellIs" priority="2" dxfId="2" operator="equal" stopIfTrue="1">
      <formula>2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2"/>
  <sheetViews>
    <sheetView workbookViewId="0" topLeftCell="A34">
      <selection activeCell="AF82" sqref="AF82"/>
    </sheetView>
  </sheetViews>
  <sheetFormatPr defaultColWidth="9.00390625" defaultRowHeight="13.5"/>
  <cols>
    <col min="1" max="1" width="3.25390625" style="147" bestFit="1" customWidth="1"/>
    <col min="2" max="2" width="11.50390625" style="39" customWidth="1"/>
    <col min="3" max="3" width="12.50390625" style="38" customWidth="1"/>
    <col min="4" max="4" width="2.50390625" style="36" bestFit="1" customWidth="1"/>
    <col min="5" max="6" width="2.50390625" style="36" customWidth="1"/>
    <col min="7" max="7" width="2.625" style="121" customWidth="1"/>
    <col min="8" max="8" width="1.625" style="36" customWidth="1"/>
    <col min="9" max="9" width="2.625" style="121" customWidth="1"/>
    <col min="10" max="13" width="2.50390625" style="36" customWidth="1"/>
    <col min="14" max="14" width="2.625" style="121" customWidth="1"/>
    <col min="15" max="15" width="1.625" style="36" customWidth="1"/>
    <col min="16" max="16" width="2.625" style="121" customWidth="1"/>
    <col min="17" max="18" width="2.50390625" style="36" customWidth="1"/>
    <col min="19" max="20" width="2.50390625" style="121" customWidth="1"/>
    <col min="21" max="21" width="2.50390625" style="36" customWidth="1"/>
    <col min="22" max="22" width="2.625" style="121" customWidth="1"/>
    <col min="23" max="23" width="1.625" style="36" customWidth="1"/>
    <col min="24" max="24" width="2.625" style="121" customWidth="1"/>
    <col min="25" max="25" width="2.625" style="36" customWidth="1"/>
    <col min="26" max="27" width="2.50390625" style="36" customWidth="1"/>
    <col min="28" max="29" width="2.50390625" style="116" customWidth="1"/>
    <col min="30" max="38" width="2.50390625" style="117" customWidth="1"/>
    <col min="39" max="16384" width="9.00390625" style="33" customWidth="1"/>
  </cols>
  <sheetData>
    <row r="1" spans="1:3" ht="21">
      <c r="A1" s="147">
        <v>6</v>
      </c>
      <c r="B1" s="34" t="s">
        <v>3</v>
      </c>
      <c r="C1" s="35"/>
    </row>
    <row r="2" ht="7.5" customHeight="1">
      <c r="B2" s="34"/>
    </row>
    <row r="3" spans="4:27" ht="7.5" customHeight="1">
      <c r="D3" s="40"/>
      <c r="E3" s="40"/>
      <c r="F3" s="40"/>
      <c r="G3" s="123"/>
      <c r="H3" s="40"/>
      <c r="I3" s="123"/>
      <c r="J3" s="40"/>
      <c r="K3" s="40"/>
      <c r="L3" s="40"/>
      <c r="M3" s="40"/>
      <c r="N3" s="123"/>
      <c r="O3" s="40"/>
      <c r="P3" s="123"/>
      <c r="Q3" s="40"/>
      <c r="R3" s="40"/>
      <c r="S3" s="123"/>
      <c r="T3" s="123"/>
      <c r="U3" s="40"/>
      <c r="V3" s="123"/>
      <c r="W3" s="40"/>
      <c r="X3" s="123"/>
      <c r="Y3" s="40"/>
      <c r="Z3" s="40"/>
      <c r="AA3" s="40"/>
    </row>
    <row r="4" spans="4:27" ht="7.5" customHeight="1">
      <c r="D4" s="40"/>
      <c r="E4" s="40"/>
      <c r="F4" s="40"/>
      <c r="G4" s="123"/>
      <c r="H4" s="40"/>
      <c r="I4" s="123"/>
      <c r="J4" s="40"/>
      <c r="K4" s="40"/>
      <c r="L4" s="40"/>
      <c r="M4" s="40"/>
      <c r="N4" s="123"/>
      <c r="O4" s="40"/>
      <c r="P4" s="123"/>
      <c r="Q4" s="40"/>
      <c r="R4" s="40"/>
      <c r="S4" s="123"/>
      <c r="T4" s="123"/>
      <c r="U4" s="40"/>
      <c r="V4" s="123"/>
      <c r="W4" s="40"/>
      <c r="X4" s="123"/>
      <c r="Y4" s="40"/>
      <c r="Z4" s="40"/>
      <c r="AA4" s="40"/>
    </row>
    <row r="5" spans="4:27" ht="7.5" customHeight="1">
      <c r="D5" s="40"/>
      <c r="E5" s="40"/>
      <c r="F5" s="40"/>
      <c r="G5" s="123"/>
      <c r="H5" s="40"/>
      <c r="I5" s="123"/>
      <c r="J5" s="40"/>
      <c r="K5" s="40"/>
      <c r="L5" s="40"/>
      <c r="M5" s="40"/>
      <c r="N5" s="123"/>
      <c r="O5" s="40"/>
      <c r="P5" s="123"/>
      <c r="Q5" s="40"/>
      <c r="R5" s="40"/>
      <c r="S5" s="123"/>
      <c r="T5" s="123"/>
      <c r="U5" s="40"/>
      <c r="V5" s="123"/>
      <c r="W5" s="40"/>
      <c r="X5" s="123"/>
      <c r="Y5" s="40"/>
      <c r="Z5" s="40"/>
      <c r="AA5" s="40"/>
    </row>
    <row r="6" spans="4:27" ht="7.5" customHeight="1">
      <c r="D6" s="40"/>
      <c r="E6" s="40"/>
      <c r="F6" s="40"/>
      <c r="G6" s="123"/>
      <c r="H6" s="40"/>
      <c r="I6" s="123"/>
      <c r="J6" s="40"/>
      <c r="K6" s="40"/>
      <c r="L6" s="40"/>
      <c r="M6" s="40"/>
      <c r="N6" s="123"/>
      <c r="O6" s="40"/>
      <c r="P6" s="123"/>
      <c r="Q6" s="40"/>
      <c r="R6" s="40"/>
      <c r="S6" s="123"/>
      <c r="T6" s="123"/>
      <c r="U6" s="40"/>
      <c r="V6" s="123"/>
      <c r="W6" s="40"/>
      <c r="X6" s="123"/>
      <c r="Y6" s="40"/>
      <c r="Z6" s="40"/>
      <c r="AA6" s="40"/>
    </row>
    <row r="7" spans="4:27" ht="7.5" customHeight="1">
      <c r="D7" s="40"/>
      <c r="E7" s="40"/>
      <c r="F7" s="40"/>
      <c r="G7" s="123"/>
      <c r="H7" s="40"/>
      <c r="I7" s="123"/>
      <c r="J7" s="40"/>
      <c r="K7" s="40"/>
      <c r="L7" s="40"/>
      <c r="M7" s="40"/>
      <c r="N7" s="123"/>
      <c r="O7" s="40"/>
      <c r="P7" s="123"/>
      <c r="Q7" s="40"/>
      <c r="R7" s="40"/>
      <c r="S7" s="123"/>
      <c r="T7" s="123"/>
      <c r="U7" s="40"/>
      <c r="V7" s="123"/>
      <c r="W7" s="40"/>
      <c r="X7" s="123"/>
      <c r="Y7" s="40"/>
      <c r="Z7" s="40"/>
      <c r="AA7" s="40"/>
    </row>
    <row r="8" spans="4:27" ht="7.5" customHeight="1">
      <c r="D8" s="40"/>
      <c r="E8" s="40"/>
      <c r="F8" s="40"/>
      <c r="G8" s="123"/>
      <c r="H8" s="40"/>
      <c r="I8" s="123"/>
      <c r="J8" s="40"/>
      <c r="K8" s="40"/>
      <c r="L8" s="40"/>
      <c r="M8" s="40"/>
      <c r="N8" s="123"/>
      <c r="O8" s="40"/>
      <c r="P8" s="123"/>
      <c r="Q8" s="40"/>
      <c r="R8" s="40"/>
      <c r="S8" s="123"/>
      <c r="T8" s="123"/>
      <c r="U8" s="40"/>
      <c r="V8" s="123"/>
      <c r="W8" s="40"/>
      <c r="X8" s="123"/>
      <c r="Y8" s="40"/>
      <c r="Z8" s="40"/>
      <c r="AA8" s="40"/>
    </row>
    <row r="9" spans="4:27" ht="7.5" customHeight="1">
      <c r="D9" s="40"/>
      <c r="E9" s="40"/>
      <c r="F9" s="40"/>
      <c r="G9" s="123"/>
      <c r="H9" s="40"/>
      <c r="I9" s="123"/>
      <c r="J9" s="40"/>
      <c r="K9" s="40"/>
      <c r="L9" s="40"/>
      <c r="M9" s="40"/>
      <c r="N9" s="123"/>
      <c r="O9" s="40"/>
      <c r="P9" s="123"/>
      <c r="Q9" s="40"/>
      <c r="R9" s="40"/>
      <c r="S9" s="123"/>
      <c r="T9" s="123"/>
      <c r="U9" s="40"/>
      <c r="V9" s="123"/>
      <c r="W9" s="40"/>
      <c r="X9" s="123"/>
      <c r="Y9" s="40"/>
      <c r="Z9" s="40"/>
      <c r="AA9" s="40"/>
    </row>
    <row r="10" spans="4:27" ht="7.5" customHeight="1">
      <c r="D10" s="40"/>
      <c r="E10" s="40"/>
      <c r="F10" s="40"/>
      <c r="G10" s="123"/>
      <c r="H10" s="40"/>
      <c r="I10" s="123"/>
      <c r="J10" s="41"/>
      <c r="K10" s="41"/>
      <c r="L10" s="41"/>
      <c r="M10" s="41"/>
      <c r="N10" s="125"/>
      <c r="O10" s="40"/>
      <c r="P10" s="123"/>
      <c r="Q10" s="62"/>
      <c r="R10" s="62"/>
      <c r="U10" s="40"/>
      <c r="V10" s="123"/>
      <c r="W10" s="40"/>
      <c r="X10" s="123"/>
      <c r="Y10" s="40"/>
      <c r="Z10" s="40"/>
      <c r="AA10" s="40"/>
    </row>
    <row r="11" spans="2:27" ht="7.5" customHeight="1">
      <c r="B11" s="33"/>
      <c r="C11" s="33"/>
      <c r="D11" s="40"/>
      <c r="E11" s="40"/>
      <c r="F11" s="40"/>
      <c r="G11" s="123"/>
      <c r="H11" s="40"/>
      <c r="I11" s="123"/>
      <c r="J11" s="41"/>
      <c r="K11" s="41"/>
      <c r="L11" s="41"/>
      <c r="M11" s="41"/>
      <c r="N11" s="125"/>
      <c r="O11" s="40"/>
      <c r="P11" s="123"/>
      <c r="Q11" s="62"/>
      <c r="R11" s="62"/>
      <c r="U11" s="40"/>
      <c r="V11" s="123"/>
      <c r="W11" s="49"/>
      <c r="X11" s="123"/>
      <c r="Y11" s="40"/>
      <c r="Z11" s="40"/>
      <c r="AA11" s="40"/>
    </row>
    <row r="12" spans="2:27" ht="7.5" customHeight="1">
      <c r="B12" s="33"/>
      <c r="C12" s="33"/>
      <c r="D12" s="40"/>
      <c r="E12" s="40"/>
      <c r="F12" s="40"/>
      <c r="G12" s="123"/>
      <c r="H12" s="40"/>
      <c r="I12" s="123"/>
      <c r="J12" s="40"/>
      <c r="K12" s="40"/>
      <c r="L12" s="40"/>
      <c r="M12" s="40"/>
      <c r="N12" s="123"/>
      <c r="O12" s="40"/>
      <c r="P12" s="123"/>
      <c r="Q12" s="40"/>
      <c r="R12" s="40"/>
      <c r="S12" s="123"/>
      <c r="T12" s="123"/>
      <c r="U12" s="40"/>
      <c r="V12" s="123"/>
      <c r="W12" s="49"/>
      <c r="X12" s="123"/>
      <c r="Y12" s="40"/>
      <c r="Z12" s="40"/>
      <c r="AA12" s="40"/>
    </row>
    <row r="13" spans="1:29" ht="7.5" customHeight="1">
      <c r="A13" s="139"/>
      <c r="B13" s="52"/>
      <c r="C13" s="30"/>
      <c r="D13" s="40"/>
      <c r="E13" s="40"/>
      <c r="F13" s="40"/>
      <c r="G13" s="123"/>
      <c r="H13" s="40"/>
      <c r="I13" s="126"/>
      <c r="J13" s="40"/>
      <c r="K13" s="40"/>
      <c r="L13" s="40"/>
      <c r="M13" s="40"/>
      <c r="N13" s="57"/>
      <c r="O13" s="57"/>
      <c r="P13" s="57"/>
      <c r="Q13" s="59"/>
      <c r="R13" s="59"/>
      <c r="S13" s="123"/>
      <c r="T13" s="123"/>
      <c r="U13" s="40"/>
      <c r="V13" s="123"/>
      <c r="W13" s="40"/>
      <c r="X13" s="123"/>
      <c r="Y13" s="60"/>
      <c r="Z13" s="40"/>
      <c r="AA13" s="40"/>
      <c r="AB13" s="118"/>
      <c r="AC13" s="118"/>
    </row>
    <row r="14" spans="1:29" ht="7.5" customHeight="1">
      <c r="A14" s="498">
        <v>3</v>
      </c>
      <c r="B14" s="347" t="str">
        <f>IF(A14="","",VLOOKUP(A14,'参加者リスト'!$K$2:$M$31,2))</f>
        <v>中谷英嗣</v>
      </c>
      <c r="C14" s="226" t="str">
        <f>IF(A14="","",VLOOKUP(A14,'参加者リスト'!$K$2:$M$31,3))</f>
        <v>山口県庁</v>
      </c>
      <c r="D14" s="40"/>
      <c r="E14" s="40"/>
      <c r="F14" s="40"/>
      <c r="G14" s="123"/>
      <c r="H14" s="40"/>
      <c r="I14" s="126"/>
      <c r="J14" s="40"/>
      <c r="K14" s="40"/>
      <c r="L14" s="40"/>
      <c r="M14" s="40"/>
      <c r="N14" s="149"/>
      <c r="O14" s="57"/>
      <c r="P14" s="57"/>
      <c r="Q14" s="352">
        <f>IF(N25="","",SUM(AE25:AE30))</f>
        <v>2</v>
      </c>
      <c r="R14" s="44"/>
      <c r="S14" s="123"/>
      <c r="T14" s="123"/>
      <c r="U14" s="33"/>
      <c r="V14" s="123"/>
      <c r="W14" s="40"/>
      <c r="X14" s="123"/>
      <c r="Y14" s="60"/>
      <c r="Z14" s="33"/>
      <c r="AA14" s="40"/>
      <c r="AB14" s="118"/>
      <c r="AC14" s="118"/>
    </row>
    <row r="15" spans="1:29" ht="7.5" customHeight="1" thickBot="1">
      <c r="A15" s="364"/>
      <c r="B15" s="348"/>
      <c r="C15" s="227"/>
      <c r="D15" s="290"/>
      <c r="E15" s="290"/>
      <c r="F15" s="290"/>
      <c r="G15" s="282"/>
      <c r="H15" s="290"/>
      <c r="I15" s="331"/>
      <c r="J15" s="290"/>
      <c r="K15" s="290"/>
      <c r="L15" s="290"/>
      <c r="M15" s="290"/>
      <c r="N15" s="256"/>
      <c r="O15" s="256"/>
      <c r="P15" s="256"/>
      <c r="Q15" s="352"/>
      <c r="R15" s="44"/>
      <c r="S15" s="123"/>
      <c r="T15" s="123"/>
      <c r="U15" s="33"/>
      <c r="V15" s="123"/>
      <c r="W15" s="40"/>
      <c r="X15" s="123"/>
      <c r="Y15" s="60"/>
      <c r="Z15" s="33"/>
      <c r="AA15" s="40"/>
      <c r="AB15" s="118"/>
      <c r="AC15" s="118"/>
    </row>
    <row r="16" spans="1:29" ht="7.5" customHeight="1">
      <c r="A16" s="498">
        <v>4</v>
      </c>
      <c r="B16" s="347" t="str">
        <f>IF(A16="","",VLOOKUP(A16,'参加者リスト'!$K$2:$M$31,2))</f>
        <v>久弘邦彦</v>
      </c>
      <c r="C16" s="226" t="str">
        <f>IF(A16="","",VLOOKUP(A16,'参加者リスト'!$K$2:$M$31,3))</f>
        <v>上郷クラブ</v>
      </c>
      <c r="D16" s="62"/>
      <c r="E16" s="62"/>
      <c r="F16" s="62"/>
      <c r="G16" s="123"/>
      <c r="H16" s="62"/>
      <c r="I16" s="126"/>
      <c r="J16" s="62"/>
      <c r="K16" s="62"/>
      <c r="L16" s="62"/>
      <c r="M16" s="62"/>
      <c r="N16" s="149"/>
      <c r="O16" s="57"/>
      <c r="P16" s="57"/>
      <c r="Q16" s="308"/>
      <c r="R16" s="59"/>
      <c r="S16" s="123"/>
      <c r="T16" s="123"/>
      <c r="U16" s="40"/>
      <c r="V16" s="123"/>
      <c r="W16" s="40"/>
      <c r="X16" s="123"/>
      <c r="Y16" s="60"/>
      <c r="Z16" s="40"/>
      <c r="AA16" s="40"/>
      <c r="AB16" s="118"/>
      <c r="AC16" s="118"/>
    </row>
    <row r="17" spans="1:29" ht="7.5" customHeight="1">
      <c r="A17" s="364"/>
      <c r="B17" s="348"/>
      <c r="C17" s="227"/>
      <c r="D17" s="40"/>
      <c r="E17" s="40"/>
      <c r="F17" s="40"/>
      <c r="G17" s="57"/>
      <c r="H17" s="57"/>
      <c r="I17" s="57"/>
      <c r="J17" s="40"/>
      <c r="K17" s="40"/>
      <c r="L17" s="40"/>
      <c r="M17" s="40"/>
      <c r="N17" s="57"/>
      <c r="O17" s="57"/>
      <c r="P17" s="57"/>
      <c r="Q17" s="308"/>
      <c r="R17" s="59"/>
      <c r="S17" s="123"/>
      <c r="T17" s="123"/>
      <c r="U17" s="40"/>
      <c r="V17" s="123"/>
      <c r="W17" s="40"/>
      <c r="X17" s="123"/>
      <c r="Y17" s="60"/>
      <c r="Z17" s="40"/>
      <c r="AA17" s="40"/>
      <c r="AB17" s="118"/>
      <c r="AC17" s="118"/>
    </row>
    <row r="18" spans="1:29" ht="7.5" customHeight="1">
      <c r="A18" s="139"/>
      <c r="B18" s="52"/>
      <c r="C18" s="30"/>
      <c r="D18" s="40"/>
      <c r="E18" s="40"/>
      <c r="F18" s="40"/>
      <c r="G18" s="57"/>
      <c r="H18" s="57"/>
      <c r="I18" s="57"/>
      <c r="J18" s="40"/>
      <c r="K18" s="40"/>
      <c r="L18" s="40"/>
      <c r="M18" s="40"/>
      <c r="N18" s="149"/>
      <c r="O18" s="57"/>
      <c r="P18" s="57"/>
      <c r="Q18" s="308"/>
      <c r="R18" s="59"/>
      <c r="S18" s="123"/>
      <c r="T18" s="123"/>
      <c r="U18" s="40"/>
      <c r="V18" s="123"/>
      <c r="W18" s="40"/>
      <c r="X18" s="123"/>
      <c r="Y18" s="60"/>
      <c r="Z18" s="40"/>
      <c r="AA18" s="40"/>
      <c r="AB18" s="118"/>
      <c r="AC18" s="118"/>
    </row>
    <row r="19" spans="1:29" ht="7.5" customHeight="1">
      <c r="A19" s="497"/>
      <c r="B19" s="46"/>
      <c r="C19" s="61"/>
      <c r="D19" s="40"/>
      <c r="E19" s="40"/>
      <c r="F19" s="40"/>
      <c r="G19" s="57"/>
      <c r="H19" s="57"/>
      <c r="I19" s="57"/>
      <c r="J19" s="40"/>
      <c r="K19" s="40"/>
      <c r="L19" s="40"/>
      <c r="M19" s="40"/>
      <c r="N19" s="123"/>
      <c r="O19" s="40"/>
      <c r="P19" s="123"/>
      <c r="Q19" s="250"/>
      <c r="R19" s="40"/>
      <c r="S19" s="123"/>
      <c r="T19" s="123"/>
      <c r="U19" s="40"/>
      <c r="V19" s="130"/>
      <c r="W19" s="65"/>
      <c r="X19" s="130"/>
      <c r="Y19" s="40"/>
      <c r="Z19" s="40"/>
      <c r="AA19" s="40"/>
      <c r="AB19" s="118"/>
      <c r="AC19" s="118"/>
    </row>
    <row r="20" spans="1:29" ht="7.5" customHeight="1">
      <c r="A20" s="497"/>
      <c r="B20" s="46"/>
      <c r="C20" s="61"/>
      <c r="D20" s="40"/>
      <c r="E20" s="40"/>
      <c r="F20" s="40"/>
      <c r="G20" s="57"/>
      <c r="H20" s="57"/>
      <c r="I20" s="57"/>
      <c r="J20" s="70"/>
      <c r="K20" s="70"/>
      <c r="L20" s="70"/>
      <c r="M20" s="70"/>
      <c r="N20" s="130"/>
      <c r="O20" s="40"/>
      <c r="P20" s="123"/>
      <c r="Q20" s="260"/>
      <c r="R20" s="62"/>
      <c r="S20" s="130"/>
      <c r="T20" s="130"/>
      <c r="U20" s="40"/>
      <c r="V20" s="130"/>
      <c r="W20" s="65"/>
      <c r="X20" s="130"/>
      <c r="Y20" s="40"/>
      <c r="Z20" s="40"/>
      <c r="AA20" s="40"/>
      <c r="AB20" s="118"/>
      <c r="AC20" s="118"/>
    </row>
    <row r="21" spans="1:29" ht="7.5" customHeight="1">
      <c r="A21" s="497"/>
      <c r="B21" s="46"/>
      <c r="C21" s="61"/>
      <c r="D21" s="40"/>
      <c r="E21" s="40"/>
      <c r="F21" s="40"/>
      <c r="G21" s="57"/>
      <c r="H21" s="57"/>
      <c r="I21" s="57"/>
      <c r="J21" s="70"/>
      <c r="K21" s="70"/>
      <c r="L21" s="70"/>
      <c r="M21" s="70"/>
      <c r="N21" s="130"/>
      <c r="O21" s="56"/>
      <c r="P21" s="123"/>
      <c r="Q21" s="260"/>
      <c r="R21" s="62"/>
      <c r="S21" s="130"/>
      <c r="T21" s="130"/>
      <c r="U21" s="60"/>
      <c r="V21" s="123"/>
      <c r="W21" s="40"/>
      <c r="X21" s="123"/>
      <c r="Y21" s="40"/>
      <c r="Z21" s="40"/>
      <c r="AA21" s="40"/>
      <c r="AB21" s="118"/>
      <c r="AC21" s="118"/>
    </row>
    <row r="22" spans="1:27" ht="7.5" customHeight="1">
      <c r="A22" s="497"/>
      <c r="B22" s="46"/>
      <c r="C22" s="61"/>
      <c r="D22" s="40"/>
      <c r="E22" s="40"/>
      <c r="F22" s="40"/>
      <c r="G22" s="57"/>
      <c r="H22" s="57"/>
      <c r="I22" s="57"/>
      <c r="J22" s="40"/>
      <c r="K22" s="40"/>
      <c r="L22" s="40"/>
      <c r="M22" s="40"/>
      <c r="N22" s="123"/>
      <c r="O22" s="56"/>
      <c r="P22" s="71"/>
      <c r="Q22" s="315"/>
      <c r="R22" s="68"/>
      <c r="S22" s="71"/>
      <c r="T22" s="123"/>
      <c r="U22" s="53"/>
      <c r="V22" s="57"/>
      <c r="W22" s="57">
        <f>IF(V22="","","-")</f>
      </c>
      <c r="X22" s="57"/>
      <c r="Y22" s="40"/>
      <c r="Z22" s="53"/>
      <c r="AA22" s="53"/>
    </row>
    <row r="23" spans="1:27" ht="7.5" customHeight="1">
      <c r="A23" s="139"/>
      <c r="B23" s="52"/>
      <c r="C23" s="30"/>
      <c r="D23" s="41"/>
      <c r="E23" s="41"/>
      <c r="F23" s="41"/>
      <c r="G23" s="125"/>
      <c r="H23" s="41"/>
      <c r="I23" s="123"/>
      <c r="J23" s="70"/>
      <c r="K23" s="70"/>
      <c r="L23" s="70"/>
      <c r="M23" s="70"/>
      <c r="N23" s="130"/>
      <c r="O23" s="56"/>
      <c r="P23" s="71"/>
      <c r="Q23" s="315"/>
      <c r="R23" s="68"/>
      <c r="S23" s="57"/>
      <c r="T23" s="106"/>
      <c r="U23" s="53"/>
      <c r="V23" s="57"/>
      <c r="W23" s="57"/>
      <c r="X23" s="57"/>
      <c r="Y23" s="59"/>
      <c r="Z23" s="53"/>
      <c r="AA23" s="53"/>
    </row>
    <row r="24" spans="1:32" ht="7.5" customHeight="1">
      <c r="A24" s="139"/>
      <c r="B24" s="52"/>
      <c r="C24" s="30"/>
      <c r="D24" s="41"/>
      <c r="E24" s="41"/>
      <c r="F24" s="41"/>
      <c r="G24" s="125"/>
      <c r="H24" s="41"/>
      <c r="I24" s="123"/>
      <c r="J24" s="70"/>
      <c r="K24" s="70"/>
      <c r="L24" s="70"/>
      <c r="M24" s="70"/>
      <c r="N24" s="130"/>
      <c r="O24" s="56"/>
      <c r="P24" s="71"/>
      <c r="Q24" s="315"/>
      <c r="R24" s="68"/>
      <c r="S24" s="57"/>
      <c r="T24" s="106"/>
      <c r="U24" s="53"/>
      <c r="V24" s="57"/>
      <c r="W24" s="57"/>
      <c r="X24" s="57"/>
      <c r="Y24" s="59"/>
      <c r="Z24" s="53"/>
      <c r="AA24" s="53"/>
      <c r="AE24" s="118"/>
      <c r="AF24" s="118"/>
    </row>
    <row r="25" spans="1:32" ht="7.5" customHeight="1">
      <c r="A25" s="139"/>
      <c r="B25" s="52"/>
      <c r="C25" s="30"/>
      <c r="D25" s="33"/>
      <c r="E25" s="33"/>
      <c r="F25" s="43"/>
      <c r="G25" s="124"/>
      <c r="H25" s="43"/>
      <c r="J25" s="70"/>
      <c r="K25" s="70"/>
      <c r="L25" s="70"/>
      <c r="M25" s="70"/>
      <c r="N25" s="434">
        <v>21</v>
      </c>
      <c r="O25" s="435" t="str">
        <f>IF(N25="","","-")</f>
        <v>-</v>
      </c>
      <c r="P25" s="434">
        <v>14</v>
      </c>
      <c r="Q25" s="315"/>
      <c r="R25" s="68"/>
      <c r="S25" s="108"/>
      <c r="T25" s="108"/>
      <c r="U25" s="53"/>
      <c r="V25" s="57"/>
      <c r="W25" s="57"/>
      <c r="X25" s="57"/>
      <c r="Y25" s="59"/>
      <c r="Z25" s="53"/>
      <c r="AA25" s="53"/>
      <c r="AE25" s="345">
        <f>IF(N25-P25&gt;0,1,0)</f>
        <v>1</v>
      </c>
      <c r="AF25" s="345">
        <f>IF(P25-N25&gt;0,1,0)</f>
        <v>0</v>
      </c>
    </row>
    <row r="26" spans="1:32" ht="7.5" customHeight="1">
      <c r="A26" s="139"/>
      <c r="B26" s="52"/>
      <c r="C26" s="30"/>
      <c r="D26" s="33"/>
      <c r="E26" s="33"/>
      <c r="F26" s="43"/>
      <c r="G26" s="124"/>
      <c r="H26" s="43"/>
      <c r="J26" s="70"/>
      <c r="K26" s="70"/>
      <c r="L26" s="70"/>
      <c r="M26" s="70"/>
      <c r="N26" s="310"/>
      <c r="O26" s="435"/>
      <c r="P26" s="434"/>
      <c r="Q26" s="279"/>
      <c r="R26" s="71"/>
      <c r="S26" s="108"/>
      <c r="T26" s="108"/>
      <c r="U26" s="53"/>
      <c r="V26" s="57"/>
      <c r="W26" s="57">
        <f>IF(V26="","","-")</f>
      </c>
      <c r="X26" s="80"/>
      <c r="Y26" s="352">
        <f>IF(V49="","",SUM(AH49:AH54))</f>
        <v>2</v>
      </c>
      <c r="Z26" s="40"/>
      <c r="AA26" s="40"/>
      <c r="AE26" s="345"/>
      <c r="AF26" s="345"/>
    </row>
    <row r="27" spans="1:32" ht="7.5" customHeight="1" thickBot="1">
      <c r="A27" s="139"/>
      <c r="B27" s="52"/>
      <c r="C27" s="30"/>
      <c r="D27" s="33"/>
      <c r="E27" s="33"/>
      <c r="F27" s="43"/>
      <c r="G27" s="124"/>
      <c r="H27" s="43"/>
      <c r="J27" s="70"/>
      <c r="K27" s="70"/>
      <c r="L27" s="70"/>
      <c r="M27" s="70"/>
      <c r="N27" s="434"/>
      <c r="O27" s="435">
        <f>IF(N27="","","-")</f>
      </c>
      <c r="P27" s="434"/>
      <c r="Q27" s="301"/>
      <c r="R27" s="302"/>
      <c r="S27" s="272"/>
      <c r="T27" s="272"/>
      <c r="U27" s="303"/>
      <c r="V27" s="256"/>
      <c r="W27" s="256"/>
      <c r="X27" s="304"/>
      <c r="Y27" s="352"/>
      <c r="Z27" s="40"/>
      <c r="AA27" s="40"/>
      <c r="AE27" s="345">
        <f>IF(N27-P27&gt;0,1,0)</f>
        <v>0</v>
      </c>
      <c r="AF27" s="345">
        <f>IF(P27-N27&gt;0,1,0)</f>
        <v>0</v>
      </c>
    </row>
    <row r="28" spans="1:32" ht="7.5" customHeight="1">
      <c r="A28" s="139"/>
      <c r="B28" s="52"/>
      <c r="C28" s="30"/>
      <c r="D28" s="41"/>
      <c r="E28" s="41"/>
      <c r="F28" s="41"/>
      <c r="G28" s="125"/>
      <c r="H28" s="41"/>
      <c r="I28" s="123"/>
      <c r="J28" s="70"/>
      <c r="K28" s="70"/>
      <c r="L28" s="70"/>
      <c r="M28" s="70"/>
      <c r="N28" s="310"/>
      <c r="O28" s="435"/>
      <c r="P28" s="434"/>
      <c r="Q28" s="105"/>
      <c r="R28" s="71"/>
      <c r="S28" s="108"/>
      <c r="T28" s="108"/>
      <c r="U28" s="53"/>
      <c r="V28" s="57"/>
      <c r="W28" s="57"/>
      <c r="X28" s="80"/>
      <c r="Y28" s="307"/>
      <c r="Z28" s="40"/>
      <c r="AA28" s="40"/>
      <c r="AE28" s="345"/>
      <c r="AF28" s="345"/>
    </row>
    <row r="29" spans="1:32" ht="7.5" customHeight="1">
      <c r="A29" s="497"/>
      <c r="B29" s="46"/>
      <c r="C29" s="61"/>
      <c r="D29" s="62"/>
      <c r="E29" s="62"/>
      <c r="F29" s="62"/>
      <c r="G29" s="123"/>
      <c r="H29" s="62"/>
      <c r="I29" s="126"/>
      <c r="J29" s="62"/>
      <c r="K29" s="62"/>
      <c r="L29" s="62"/>
      <c r="M29" s="62"/>
      <c r="N29" s="434">
        <v>21</v>
      </c>
      <c r="O29" s="435" t="str">
        <f>IF(N29="","","-")</f>
        <v>-</v>
      </c>
      <c r="P29" s="434">
        <v>9</v>
      </c>
      <c r="Q29" s="105"/>
      <c r="R29" s="71"/>
      <c r="S29" s="108"/>
      <c r="T29" s="108"/>
      <c r="U29" s="53"/>
      <c r="V29" s="57"/>
      <c r="W29" s="57"/>
      <c r="X29" s="80"/>
      <c r="Y29" s="307"/>
      <c r="Z29" s="40"/>
      <c r="AA29" s="40"/>
      <c r="AE29" s="345">
        <f>IF(N29-P29&gt;0,1,0)</f>
        <v>1</v>
      </c>
      <c r="AF29" s="345">
        <f>IF(P29-N29&gt;0,1,0)</f>
        <v>0</v>
      </c>
    </row>
    <row r="30" spans="2:32" ht="7.5" customHeight="1">
      <c r="B30" s="33"/>
      <c r="C30" s="33"/>
      <c r="D30" s="62"/>
      <c r="E30" s="62"/>
      <c r="F30" s="62"/>
      <c r="G30" s="123"/>
      <c r="H30" s="62"/>
      <c r="I30" s="126"/>
      <c r="J30" s="62"/>
      <c r="K30" s="62"/>
      <c r="L30" s="62"/>
      <c r="M30" s="62"/>
      <c r="N30" s="310"/>
      <c r="O30" s="435"/>
      <c r="P30" s="434"/>
      <c r="Q30" s="105"/>
      <c r="R30" s="71"/>
      <c r="S30" s="108"/>
      <c r="T30" s="108"/>
      <c r="U30" s="53"/>
      <c r="V30" s="57"/>
      <c r="W30" s="57"/>
      <c r="X30" s="80"/>
      <c r="Y30" s="307"/>
      <c r="Z30" s="40"/>
      <c r="AA30" s="40"/>
      <c r="AE30" s="345"/>
      <c r="AF30" s="345"/>
    </row>
    <row r="31" spans="2:27" ht="7.5" customHeight="1">
      <c r="B31" s="33"/>
      <c r="C31" s="33"/>
      <c r="D31" s="40"/>
      <c r="E31" s="40"/>
      <c r="F31" s="40"/>
      <c r="G31" s="57"/>
      <c r="H31" s="57"/>
      <c r="I31" s="57"/>
      <c r="J31" s="40"/>
      <c r="K31" s="40"/>
      <c r="L31" s="40"/>
      <c r="M31" s="40"/>
      <c r="N31" s="129"/>
      <c r="O31" s="56"/>
      <c r="P31" s="71"/>
      <c r="Q31" s="105"/>
      <c r="R31" s="71"/>
      <c r="S31" s="71"/>
      <c r="T31" s="123"/>
      <c r="U31" s="53"/>
      <c r="V31" s="57"/>
      <c r="W31" s="57"/>
      <c r="X31" s="80"/>
      <c r="Y31" s="307"/>
      <c r="Z31" s="40"/>
      <c r="AA31" s="40"/>
    </row>
    <row r="32" spans="1:27" ht="7.5" customHeight="1">
      <c r="A32" s="498">
        <v>11</v>
      </c>
      <c r="B32" s="347" t="str">
        <f>IF(A32="","",VLOOKUP(A32,'参加者リスト'!$K$2:$M$31,2))</f>
        <v>中村和寛</v>
      </c>
      <c r="C32" s="226" t="str">
        <f>IF(A32="","",VLOOKUP(A32,'参加者リスト'!$K$2:$M$31,3))</f>
        <v>ＨＯＦＵ　ＣＩＴＹ</v>
      </c>
      <c r="D32" s="40"/>
      <c r="E32" s="40"/>
      <c r="F32" s="40"/>
      <c r="G32" s="57"/>
      <c r="H32" s="57"/>
      <c r="I32" s="57"/>
      <c r="J32" s="352">
        <f>IF(G37="","",SUM(AB37:AB42))</f>
        <v>2</v>
      </c>
      <c r="K32" s="44"/>
      <c r="L32" s="44"/>
      <c r="M32" s="44"/>
      <c r="N32" s="129"/>
      <c r="O32" s="56"/>
      <c r="P32" s="71"/>
      <c r="Q32" s="114"/>
      <c r="R32" s="108"/>
      <c r="S32" s="71"/>
      <c r="T32" s="123"/>
      <c r="U32" s="53"/>
      <c r="V32" s="57"/>
      <c r="W32" s="57"/>
      <c r="X32" s="80"/>
      <c r="Y32" s="307"/>
      <c r="Z32" s="40"/>
      <c r="AA32" s="40"/>
    </row>
    <row r="33" spans="1:27" ht="7.5" customHeight="1" thickBot="1">
      <c r="A33" s="364"/>
      <c r="B33" s="348"/>
      <c r="C33" s="227"/>
      <c r="D33" s="270"/>
      <c r="E33" s="270"/>
      <c r="F33" s="270"/>
      <c r="G33" s="256"/>
      <c r="H33" s="256"/>
      <c r="I33" s="256"/>
      <c r="J33" s="352"/>
      <c r="K33" s="44"/>
      <c r="L33" s="44"/>
      <c r="M33" s="44"/>
      <c r="N33" s="129"/>
      <c r="O33" s="56"/>
      <c r="P33" s="71"/>
      <c r="Q33" s="114"/>
      <c r="R33" s="108"/>
      <c r="S33" s="71"/>
      <c r="T33" s="123"/>
      <c r="U33" s="53"/>
      <c r="V33" s="57"/>
      <c r="W33" s="57"/>
      <c r="X33" s="80"/>
      <c r="Y33" s="307"/>
      <c r="Z33" s="40"/>
      <c r="AA33" s="40"/>
    </row>
    <row r="34" spans="1:29" ht="7.5" customHeight="1">
      <c r="A34" s="498">
        <v>12</v>
      </c>
      <c r="B34" s="347" t="str">
        <f>IF(A34="","",VLOOKUP(A34,'参加者リスト'!$K$2:$M$31,2))</f>
        <v>高實直輝</v>
      </c>
      <c r="C34" s="226" t="str">
        <f>IF(A34="","",VLOOKUP(A34,'参加者リスト'!$K$2:$M$31,3))</f>
        <v>ＨＯＦＵ　ＣＩＴＹ</v>
      </c>
      <c r="D34" s="40"/>
      <c r="E34" s="40"/>
      <c r="F34" s="40"/>
      <c r="G34" s="57"/>
      <c r="H34" s="57"/>
      <c r="I34" s="57"/>
      <c r="J34" s="249"/>
      <c r="K34" s="70"/>
      <c r="L34" s="70"/>
      <c r="M34" s="70"/>
      <c r="N34" s="130"/>
      <c r="O34" s="56"/>
      <c r="P34" s="97"/>
      <c r="Q34" s="105"/>
      <c r="R34" s="71"/>
      <c r="S34" s="71"/>
      <c r="T34" s="123"/>
      <c r="U34" s="53"/>
      <c r="V34" s="57"/>
      <c r="W34" s="57"/>
      <c r="X34" s="80"/>
      <c r="Y34" s="307"/>
      <c r="Z34" s="40"/>
      <c r="AA34" s="40"/>
      <c r="AB34" s="118"/>
      <c r="AC34" s="118"/>
    </row>
    <row r="35" spans="1:29" ht="7.5" customHeight="1">
      <c r="A35" s="364"/>
      <c r="B35" s="348"/>
      <c r="C35" s="227"/>
      <c r="D35" s="40"/>
      <c r="E35" s="40"/>
      <c r="F35" s="40"/>
      <c r="G35" s="57"/>
      <c r="H35" s="57"/>
      <c r="I35" s="57"/>
      <c r="J35" s="249"/>
      <c r="K35" s="70"/>
      <c r="L35" s="70"/>
      <c r="M35" s="70"/>
      <c r="N35" s="130"/>
      <c r="O35" s="56"/>
      <c r="P35" s="97"/>
      <c r="Q35" s="105"/>
      <c r="R35" s="71"/>
      <c r="S35" s="71"/>
      <c r="T35" s="123"/>
      <c r="U35" s="53"/>
      <c r="V35" s="57"/>
      <c r="W35" s="57"/>
      <c r="X35" s="80"/>
      <c r="Y35" s="307"/>
      <c r="Z35" s="40"/>
      <c r="AA35" s="40"/>
      <c r="AB35" s="118"/>
      <c r="AC35" s="118"/>
    </row>
    <row r="36" spans="1:29" ht="7.5" customHeight="1">
      <c r="A36" s="497"/>
      <c r="B36" s="46"/>
      <c r="C36" s="61"/>
      <c r="D36" s="40"/>
      <c r="E36" s="40"/>
      <c r="F36" s="40"/>
      <c r="G36" s="57"/>
      <c r="H36" s="57"/>
      <c r="I36" s="57"/>
      <c r="J36" s="250"/>
      <c r="K36" s="40"/>
      <c r="L36" s="40"/>
      <c r="M36" s="40"/>
      <c r="N36" s="130"/>
      <c r="O36" s="56"/>
      <c r="P36" s="97"/>
      <c r="Q36" s="105"/>
      <c r="R36" s="71"/>
      <c r="S36" s="71"/>
      <c r="T36" s="123"/>
      <c r="U36" s="53"/>
      <c r="V36" s="57"/>
      <c r="W36" s="57"/>
      <c r="X36" s="80"/>
      <c r="Y36" s="307"/>
      <c r="Z36" s="40"/>
      <c r="AA36" s="40"/>
      <c r="AB36" s="118"/>
      <c r="AC36" s="118"/>
    </row>
    <row r="37" spans="1:29" ht="7.5" customHeight="1">
      <c r="A37" s="139"/>
      <c r="B37" s="52"/>
      <c r="C37" s="30"/>
      <c r="D37" s="41"/>
      <c r="E37" s="41"/>
      <c r="F37" s="41"/>
      <c r="G37" s="434">
        <v>21</v>
      </c>
      <c r="H37" s="435" t="str">
        <f>IF(G37="","","-")</f>
        <v>-</v>
      </c>
      <c r="I37" s="434">
        <v>16</v>
      </c>
      <c r="J37" s="249"/>
      <c r="K37" s="70"/>
      <c r="L37" s="70"/>
      <c r="M37" s="70"/>
      <c r="N37" s="108"/>
      <c r="O37" s="108"/>
      <c r="P37" s="271"/>
      <c r="Q37" s="105"/>
      <c r="R37" s="71"/>
      <c r="S37" s="71"/>
      <c r="T37" s="123"/>
      <c r="U37" s="53"/>
      <c r="V37" s="57"/>
      <c r="W37" s="57"/>
      <c r="X37" s="80"/>
      <c r="Y37" s="307"/>
      <c r="Z37" s="40"/>
      <c r="AA37" s="40"/>
      <c r="AB37" s="345">
        <f>IF(G37-I37&gt;0,1,0)</f>
        <v>1</v>
      </c>
      <c r="AC37" s="345">
        <f>IF(I37-G37&gt;0,1,0)</f>
        <v>0</v>
      </c>
    </row>
    <row r="38" spans="1:29" ht="7.5" customHeight="1">
      <c r="A38" s="139"/>
      <c r="B38" s="52"/>
      <c r="C38" s="30"/>
      <c r="D38" s="41"/>
      <c r="E38" s="41"/>
      <c r="F38" s="41"/>
      <c r="G38" s="310"/>
      <c r="H38" s="435"/>
      <c r="I38" s="434"/>
      <c r="J38" s="249"/>
      <c r="K38" s="70"/>
      <c r="L38" s="70"/>
      <c r="M38" s="70"/>
      <c r="N38" s="108"/>
      <c r="O38" s="108"/>
      <c r="P38" s="271"/>
      <c r="Q38" s="105"/>
      <c r="R38" s="71"/>
      <c r="S38" s="71"/>
      <c r="T38" s="123"/>
      <c r="U38" s="53"/>
      <c r="V38" s="57"/>
      <c r="W38" s="57"/>
      <c r="X38" s="80"/>
      <c r="Y38" s="307"/>
      <c r="Z38" s="40"/>
      <c r="AA38" s="40"/>
      <c r="AB38" s="345"/>
      <c r="AC38" s="345"/>
    </row>
    <row r="39" spans="1:29" ht="7.5" customHeight="1" thickBot="1">
      <c r="A39" s="139"/>
      <c r="B39" s="52"/>
      <c r="C39" s="30"/>
      <c r="D39" s="41"/>
      <c r="E39" s="41"/>
      <c r="F39" s="41"/>
      <c r="G39" s="434"/>
      <c r="H39" s="435">
        <f>IF(G39="","","-")</f>
      </c>
      <c r="I39" s="434"/>
      <c r="J39" s="254"/>
      <c r="K39" s="255"/>
      <c r="L39" s="255"/>
      <c r="M39" s="255"/>
      <c r="N39" s="272"/>
      <c r="O39" s="272"/>
      <c r="P39" s="273"/>
      <c r="Q39" s="105"/>
      <c r="R39" s="71"/>
      <c r="S39" s="71"/>
      <c r="T39" s="123"/>
      <c r="U39" s="53"/>
      <c r="V39" s="57"/>
      <c r="W39" s="57"/>
      <c r="X39" s="80"/>
      <c r="Y39" s="307"/>
      <c r="Z39" s="40"/>
      <c r="AA39" s="40"/>
      <c r="AB39" s="345">
        <f>IF(G39-I39&gt;0,1,0)</f>
        <v>0</v>
      </c>
      <c r="AC39" s="345">
        <f>IF(I39-G39&gt;0,1,0)</f>
        <v>0</v>
      </c>
    </row>
    <row r="40" spans="1:29" ht="7.5" customHeight="1">
      <c r="A40" s="139"/>
      <c r="B40" s="52"/>
      <c r="C40" s="30"/>
      <c r="D40" s="41"/>
      <c r="E40" s="41"/>
      <c r="F40" s="41"/>
      <c r="G40" s="310"/>
      <c r="H40" s="435"/>
      <c r="I40" s="434"/>
      <c r="J40" s="154"/>
      <c r="K40" s="70"/>
      <c r="L40" s="70"/>
      <c r="M40" s="70"/>
      <c r="N40" s="108"/>
      <c r="O40" s="108"/>
      <c r="P40" s="108"/>
      <c r="Q40" s="346">
        <f>IF(N25="","",SUM(AF25:AF30))</f>
        <v>0</v>
      </c>
      <c r="R40" s="70"/>
      <c r="S40" s="71"/>
      <c r="U40" s="33"/>
      <c r="V40" s="57"/>
      <c r="W40" s="57"/>
      <c r="X40" s="80"/>
      <c r="Y40" s="307"/>
      <c r="Z40" s="40"/>
      <c r="AA40" s="40"/>
      <c r="AB40" s="345"/>
      <c r="AC40" s="345"/>
    </row>
    <row r="41" spans="1:29" ht="7.5" customHeight="1">
      <c r="A41" s="139"/>
      <c r="B41" s="52"/>
      <c r="C41" s="30"/>
      <c r="D41" s="41"/>
      <c r="E41" s="41"/>
      <c r="F41" s="41"/>
      <c r="G41" s="434">
        <v>21</v>
      </c>
      <c r="H41" s="435" t="str">
        <f>IF(G41="","","-")</f>
        <v>-</v>
      </c>
      <c r="I41" s="434">
        <v>13</v>
      </c>
      <c r="J41" s="99"/>
      <c r="K41" s="62"/>
      <c r="L41" s="62"/>
      <c r="M41" s="62"/>
      <c r="N41" s="108"/>
      <c r="O41" s="108"/>
      <c r="P41" s="108"/>
      <c r="Q41" s="346"/>
      <c r="R41" s="70"/>
      <c r="S41" s="71"/>
      <c r="U41" s="33"/>
      <c r="V41" s="57"/>
      <c r="W41" s="57"/>
      <c r="X41" s="80"/>
      <c r="Y41" s="307"/>
      <c r="Z41" s="40"/>
      <c r="AA41" s="40"/>
      <c r="AB41" s="345">
        <f>IF(G41-I41&gt;0,1,0)</f>
        <v>1</v>
      </c>
      <c r="AC41" s="345">
        <f>IF(I41-G41&gt;0,1,0)</f>
        <v>0</v>
      </c>
    </row>
    <row r="42" spans="1:35" ht="7.5" customHeight="1">
      <c r="A42" s="497"/>
      <c r="B42" s="46"/>
      <c r="C42" s="61"/>
      <c r="D42" s="62"/>
      <c r="E42" s="62"/>
      <c r="F42" s="62"/>
      <c r="G42" s="310"/>
      <c r="H42" s="435"/>
      <c r="I42" s="434"/>
      <c r="J42" s="99"/>
      <c r="K42" s="62"/>
      <c r="L42" s="62"/>
      <c r="M42" s="62"/>
      <c r="N42" s="108"/>
      <c r="O42" s="108"/>
      <c r="P42" s="108"/>
      <c r="Q42" s="71"/>
      <c r="R42" s="71"/>
      <c r="S42" s="71"/>
      <c r="U42" s="53"/>
      <c r="V42" s="57"/>
      <c r="W42" s="57"/>
      <c r="X42" s="80"/>
      <c r="Y42" s="307"/>
      <c r="Z42" s="40"/>
      <c r="AA42" s="40"/>
      <c r="AB42" s="345"/>
      <c r="AC42" s="345"/>
      <c r="AH42" s="118"/>
      <c r="AI42" s="118"/>
    </row>
    <row r="43" spans="1:35" ht="7.5" customHeight="1">
      <c r="A43" s="139"/>
      <c r="B43" s="52"/>
      <c r="C43" s="30"/>
      <c r="D43" s="40"/>
      <c r="E43" s="40"/>
      <c r="F43" s="40"/>
      <c r="G43" s="57"/>
      <c r="H43" s="57"/>
      <c r="I43" s="57"/>
      <c r="J43" s="55"/>
      <c r="K43" s="40"/>
      <c r="L43" s="40"/>
      <c r="M43" s="40"/>
      <c r="N43" s="130"/>
      <c r="O43" s="56"/>
      <c r="P43" s="71"/>
      <c r="Q43" s="71"/>
      <c r="R43" s="71"/>
      <c r="S43" s="71"/>
      <c r="U43" s="53"/>
      <c r="V43" s="57"/>
      <c r="W43" s="57"/>
      <c r="X43" s="80"/>
      <c r="Y43" s="307"/>
      <c r="Z43" s="40"/>
      <c r="AA43" s="40"/>
      <c r="AH43" s="118"/>
      <c r="AI43" s="118"/>
    </row>
    <row r="44" spans="1:35" ht="7.5" customHeight="1">
      <c r="A44" s="498">
        <v>5</v>
      </c>
      <c r="B44" s="347" t="str">
        <f>IF(A44="","",VLOOKUP(A44,'参加者リスト'!$K$2:$M$31,2))</f>
        <v>藤山健次郎</v>
      </c>
      <c r="C44" s="226" t="str">
        <f>IF(A44="","",VLOOKUP(A44,'参加者リスト'!$K$2:$M$31,3))</f>
        <v>ウイング</v>
      </c>
      <c r="D44" s="40"/>
      <c r="E44" s="40"/>
      <c r="F44" s="40"/>
      <c r="G44" s="57"/>
      <c r="H44" s="57"/>
      <c r="I44" s="57"/>
      <c r="J44" s="55"/>
      <c r="K44" s="40"/>
      <c r="L44" s="40"/>
      <c r="M44" s="40"/>
      <c r="N44" s="130"/>
      <c r="O44" s="56"/>
      <c r="P44" s="71"/>
      <c r="Q44" s="71"/>
      <c r="R44" s="71"/>
      <c r="S44" s="71"/>
      <c r="U44" s="53"/>
      <c r="V44" s="57"/>
      <c r="W44" s="57"/>
      <c r="X44" s="80"/>
      <c r="Y44" s="307"/>
      <c r="Z44" s="40"/>
      <c r="AA44" s="40"/>
      <c r="AH44" s="118"/>
      <c r="AI44" s="118"/>
    </row>
    <row r="45" spans="1:38" ht="7.5" customHeight="1">
      <c r="A45" s="364"/>
      <c r="B45" s="348"/>
      <c r="C45" s="227"/>
      <c r="D45" s="48"/>
      <c r="E45" s="48"/>
      <c r="F45" s="48"/>
      <c r="G45" s="67"/>
      <c r="H45" s="67"/>
      <c r="I45" s="67"/>
      <c r="J45" s="55"/>
      <c r="K45" s="40"/>
      <c r="L45" s="40"/>
      <c r="M45" s="40"/>
      <c r="N45" s="130"/>
      <c r="O45" s="56"/>
      <c r="P45" s="71"/>
      <c r="Q45" s="71"/>
      <c r="R45" s="71"/>
      <c r="S45" s="71"/>
      <c r="U45" s="53"/>
      <c r="V45" s="57"/>
      <c r="W45" s="57"/>
      <c r="X45" s="80"/>
      <c r="Y45" s="307"/>
      <c r="Z45" s="40"/>
      <c r="AA45" s="40"/>
      <c r="AH45" s="118"/>
      <c r="AI45" s="118"/>
      <c r="AK45" s="118"/>
      <c r="AL45" s="118"/>
    </row>
    <row r="46" spans="1:38" ht="7.5" customHeight="1">
      <c r="A46" s="498">
        <v>6</v>
      </c>
      <c r="B46" s="347" t="str">
        <f>IF(A46="","",VLOOKUP(A46,'参加者リスト'!$K$2:$M$31,2))</f>
        <v>磯崎哲一</v>
      </c>
      <c r="C46" s="226" t="str">
        <f>IF(A46="","",VLOOKUP(A46,'参加者リスト'!$K$2:$M$31,3))</f>
        <v>ウイング</v>
      </c>
      <c r="D46" s="40"/>
      <c r="E46" s="40"/>
      <c r="F46" s="40"/>
      <c r="G46" s="57"/>
      <c r="H46" s="57"/>
      <c r="I46" s="57"/>
      <c r="J46" s="351">
        <f>IF(G37="","",SUM(AC37:AC42))</f>
        <v>0</v>
      </c>
      <c r="K46" s="62"/>
      <c r="L46" s="62"/>
      <c r="M46" s="62"/>
      <c r="N46" s="129"/>
      <c r="O46" s="56"/>
      <c r="P46" s="71"/>
      <c r="Q46" s="33"/>
      <c r="R46" s="33"/>
      <c r="S46" s="71"/>
      <c r="U46" s="53"/>
      <c r="V46" s="57"/>
      <c r="W46" s="57"/>
      <c r="X46" s="80"/>
      <c r="Y46" s="307"/>
      <c r="Z46" s="40"/>
      <c r="AA46" s="40"/>
      <c r="AH46" s="118"/>
      <c r="AI46" s="118"/>
      <c r="AK46" s="118"/>
      <c r="AL46" s="118"/>
    </row>
    <row r="47" spans="1:38" ht="7.5" customHeight="1">
      <c r="A47" s="364"/>
      <c r="B47" s="348"/>
      <c r="C47" s="227"/>
      <c r="D47" s="40"/>
      <c r="E47" s="40"/>
      <c r="F47" s="40"/>
      <c r="G47" s="57"/>
      <c r="H47" s="57"/>
      <c r="I47" s="57"/>
      <c r="J47" s="351"/>
      <c r="K47" s="62"/>
      <c r="L47" s="62"/>
      <c r="M47" s="62"/>
      <c r="N47" s="129"/>
      <c r="O47" s="56"/>
      <c r="P47" s="71"/>
      <c r="Q47" s="33"/>
      <c r="R47" s="33"/>
      <c r="S47" s="71"/>
      <c r="U47" s="53"/>
      <c r="V47" s="57"/>
      <c r="W47" s="57"/>
      <c r="X47" s="80"/>
      <c r="Y47" s="307"/>
      <c r="Z47" s="40"/>
      <c r="AA47" s="40"/>
      <c r="AH47" s="118"/>
      <c r="AI47" s="118"/>
      <c r="AK47" s="118"/>
      <c r="AL47" s="118"/>
    </row>
    <row r="48" spans="2:38" ht="7.5" customHeight="1">
      <c r="B48" s="33"/>
      <c r="C48" s="33"/>
      <c r="D48" s="40"/>
      <c r="E48" s="40"/>
      <c r="F48" s="40"/>
      <c r="G48" s="57"/>
      <c r="H48" s="57"/>
      <c r="I48" s="57"/>
      <c r="J48" s="40"/>
      <c r="K48" s="40"/>
      <c r="L48" s="40"/>
      <c r="M48" s="40"/>
      <c r="N48" s="129"/>
      <c r="O48" s="56"/>
      <c r="P48" s="71"/>
      <c r="Q48" s="71"/>
      <c r="R48" s="71"/>
      <c r="S48" s="124"/>
      <c r="T48" s="124"/>
      <c r="U48" s="53"/>
      <c r="V48" s="124"/>
      <c r="W48" s="33"/>
      <c r="X48" s="125"/>
      <c r="Y48" s="307"/>
      <c r="Z48" s="40"/>
      <c r="AA48" s="40"/>
      <c r="AK48" s="118"/>
      <c r="AL48" s="118"/>
    </row>
    <row r="49" spans="1:38" ht="7.5" customHeight="1">
      <c r="A49" s="139"/>
      <c r="B49" s="52"/>
      <c r="C49" s="32"/>
      <c r="D49" s="41"/>
      <c r="E49" s="41"/>
      <c r="F49" s="41"/>
      <c r="G49" s="125"/>
      <c r="H49" s="41"/>
      <c r="I49" s="123"/>
      <c r="J49" s="70"/>
      <c r="K49" s="70"/>
      <c r="L49" s="70"/>
      <c r="M49" s="70"/>
      <c r="N49" s="129"/>
      <c r="O49" s="56"/>
      <c r="P49" s="71"/>
      <c r="Q49" s="71"/>
      <c r="R49" s="71"/>
      <c r="S49" s="124"/>
      <c r="T49" s="124"/>
      <c r="U49" s="53"/>
      <c r="V49" s="434">
        <v>21</v>
      </c>
      <c r="W49" s="435" t="str">
        <f>IF(V49="","","-")</f>
        <v>-</v>
      </c>
      <c r="X49" s="434">
        <v>10</v>
      </c>
      <c r="Y49" s="307"/>
      <c r="Z49" s="40"/>
      <c r="AA49" s="40"/>
      <c r="AB49" s="118"/>
      <c r="AC49" s="118"/>
      <c r="AD49" s="151"/>
      <c r="AE49" s="151"/>
      <c r="AF49" s="151"/>
      <c r="AH49" s="345">
        <f>IF(V49-X49&gt;0,1,0)</f>
        <v>1</v>
      </c>
      <c r="AI49" s="345">
        <f>IF(X49-V49&gt;0,1,0)</f>
        <v>0</v>
      </c>
      <c r="AK49" s="118"/>
      <c r="AL49" s="118"/>
    </row>
    <row r="50" spans="1:35" ht="7.5" customHeight="1">
      <c r="A50" s="139"/>
      <c r="B50" s="52"/>
      <c r="C50" s="30"/>
      <c r="D50" s="33"/>
      <c r="E50" s="33"/>
      <c r="F50" s="43"/>
      <c r="G50" s="124"/>
      <c r="H50" s="43"/>
      <c r="J50" s="70"/>
      <c r="K50" s="70"/>
      <c r="L50" s="70"/>
      <c r="M50" s="70"/>
      <c r="N50" s="129"/>
      <c r="O50" s="56"/>
      <c r="P50" s="71"/>
      <c r="Q50" s="71"/>
      <c r="R50" s="71"/>
      <c r="S50" s="124"/>
      <c r="T50" s="124"/>
      <c r="U50" s="53"/>
      <c r="V50" s="310"/>
      <c r="W50" s="435"/>
      <c r="X50" s="434"/>
      <c r="Y50" s="307"/>
      <c r="Z50" s="40"/>
      <c r="AA50" s="40"/>
      <c r="AB50" s="118"/>
      <c r="AC50" s="118"/>
      <c r="AD50" s="151"/>
      <c r="AE50" s="151"/>
      <c r="AF50" s="151"/>
      <c r="AH50" s="345"/>
      <c r="AI50" s="345"/>
    </row>
    <row r="51" spans="1:35" ht="7.5" customHeight="1" thickBot="1">
      <c r="A51" s="139"/>
      <c r="B51" s="52"/>
      <c r="C51" s="30"/>
      <c r="D51" s="33"/>
      <c r="E51" s="33"/>
      <c r="F51" s="43"/>
      <c r="G51" s="124"/>
      <c r="H51" s="43"/>
      <c r="J51" s="70"/>
      <c r="K51" s="70"/>
      <c r="L51" s="70"/>
      <c r="M51" s="70"/>
      <c r="N51" s="129"/>
      <c r="O51" s="56"/>
      <c r="P51" s="71"/>
      <c r="Q51" s="71"/>
      <c r="R51" s="71"/>
      <c r="S51" s="124"/>
      <c r="T51" s="124"/>
      <c r="U51" s="53"/>
      <c r="V51" s="434"/>
      <c r="W51" s="435">
        <f>IF(V51="","","-")</f>
      </c>
      <c r="X51" s="434"/>
      <c r="Y51" s="338"/>
      <c r="Z51" s="270"/>
      <c r="AA51" s="270"/>
      <c r="AB51" s="118"/>
      <c r="AC51" s="118"/>
      <c r="AD51" s="151"/>
      <c r="AE51" s="151"/>
      <c r="AF51" s="151"/>
      <c r="AH51" s="345">
        <f>IF(V51-X51&gt;0,1,0)</f>
        <v>0</v>
      </c>
      <c r="AI51" s="345">
        <f>IF(X51-V51&gt;0,1,0)</f>
        <v>0</v>
      </c>
    </row>
    <row r="52" spans="1:35" ht="7.5" customHeight="1">
      <c r="A52" s="139"/>
      <c r="B52" s="52"/>
      <c r="C52" s="30"/>
      <c r="D52" s="33"/>
      <c r="E52" s="33"/>
      <c r="F52" s="43"/>
      <c r="G52" s="124"/>
      <c r="H52" s="43"/>
      <c r="J52" s="70"/>
      <c r="K52" s="70"/>
      <c r="L52" s="70"/>
      <c r="M52" s="70"/>
      <c r="N52" s="129"/>
      <c r="O52" s="56"/>
      <c r="P52" s="71"/>
      <c r="Q52" s="71"/>
      <c r="R52" s="71"/>
      <c r="S52" s="124"/>
      <c r="T52" s="124"/>
      <c r="U52" s="53"/>
      <c r="V52" s="310"/>
      <c r="W52" s="435"/>
      <c r="X52" s="438"/>
      <c r="Y52" s="107"/>
      <c r="Z52" s="40"/>
      <c r="AA52" s="40"/>
      <c r="AB52" s="118"/>
      <c r="AC52" s="118"/>
      <c r="AD52" s="151"/>
      <c r="AE52" s="151"/>
      <c r="AF52" s="151"/>
      <c r="AH52" s="345"/>
      <c r="AI52" s="345"/>
    </row>
    <row r="53" spans="1:35" ht="7.5" customHeight="1">
      <c r="A53" s="139"/>
      <c r="B53" s="52"/>
      <c r="C53" s="30"/>
      <c r="D53" s="41"/>
      <c r="E53" s="41"/>
      <c r="F53" s="41"/>
      <c r="G53" s="125"/>
      <c r="H53" s="41"/>
      <c r="I53" s="123"/>
      <c r="J53" s="70"/>
      <c r="K53" s="70"/>
      <c r="L53" s="70"/>
      <c r="M53" s="70"/>
      <c r="N53" s="130"/>
      <c r="O53" s="56"/>
      <c r="P53" s="71"/>
      <c r="Q53" s="71"/>
      <c r="R53" s="71"/>
      <c r="S53" s="124"/>
      <c r="T53" s="124"/>
      <c r="U53" s="53"/>
      <c r="V53" s="434">
        <v>21</v>
      </c>
      <c r="W53" s="435" t="str">
        <f>IF(V53="","","-")</f>
        <v>-</v>
      </c>
      <c r="X53" s="438">
        <v>17</v>
      </c>
      <c r="Y53" s="107"/>
      <c r="Z53" s="40"/>
      <c r="AA53" s="40"/>
      <c r="AB53" s="118"/>
      <c r="AC53" s="118"/>
      <c r="AD53" s="151"/>
      <c r="AE53" s="151"/>
      <c r="AF53" s="151"/>
      <c r="AH53" s="345">
        <f>IF(V53-X53&gt;0,1,0)</f>
        <v>1</v>
      </c>
      <c r="AI53" s="345">
        <f>IF(X53-V53&gt;0,1,0)</f>
        <v>0</v>
      </c>
    </row>
    <row r="54" spans="1:35" ht="7.5" customHeight="1">
      <c r="A54" s="497"/>
      <c r="B54" s="46"/>
      <c r="C54" s="61"/>
      <c r="D54" s="62"/>
      <c r="E54" s="62"/>
      <c r="F54" s="62"/>
      <c r="G54" s="123"/>
      <c r="H54" s="62"/>
      <c r="I54" s="126"/>
      <c r="J54" s="62"/>
      <c r="K54" s="62"/>
      <c r="L54" s="62"/>
      <c r="M54" s="62"/>
      <c r="N54" s="130"/>
      <c r="O54" s="56"/>
      <c r="P54" s="71"/>
      <c r="Q54" s="71"/>
      <c r="R54" s="71"/>
      <c r="S54" s="124"/>
      <c r="T54" s="124"/>
      <c r="U54" s="53"/>
      <c r="V54" s="310"/>
      <c r="W54" s="435"/>
      <c r="X54" s="438"/>
      <c r="Y54" s="107"/>
      <c r="Z54" s="40"/>
      <c r="AA54" s="40"/>
      <c r="AB54" s="118"/>
      <c r="AC54" s="118"/>
      <c r="AD54" s="151"/>
      <c r="AE54" s="151"/>
      <c r="AF54" s="151"/>
      <c r="AH54" s="345"/>
      <c r="AI54" s="345"/>
    </row>
    <row r="55" spans="1:32" ht="7.5" customHeight="1">
      <c r="A55" s="497"/>
      <c r="B55" s="46"/>
      <c r="C55" s="61"/>
      <c r="D55" s="62"/>
      <c r="E55" s="62"/>
      <c r="F55" s="62"/>
      <c r="G55" s="123"/>
      <c r="H55" s="62"/>
      <c r="I55" s="126"/>
      <c r="J55" s="62"/>
      <c r="K55" s="62"/>
      <c r="L55" s="62"/>
      <c r="M55" s="62"/>
      <c r="N55" s="130"/>
      <c r="O55" s="56"/>
      <c r="P55" s="71"/>
      <c r="Q55" s="71"/>
      <c r="R55" s="71"/>
      <c r="S55" s="71"/>
      <c r="U55" s="53"/>
      <c r="V55" s="57"/>
      <c r="W55" s="57"/>
      <c r="X55" s="131"/>
      <c r="Y55" s="107"/>
      <c r="Z55" s="40"/>
      <c r="AA55" s="40"/>
      <c r="AB55" s="118"/>
      <c r="AC55" s="118"/>
      <c r="AD55" s="151"/>
      <c r="AE55" s="151"/>
      <c r="AF55" s="151"/>
    </row>
    <row r="56" spans="1:32" ht="7.5" customHeight="1">
      <c r="A56" s="498">
        <v>7</v>
      </c>
      <c r="B56" s="347" t="str">
        <f>IF(A56="","",VLOOKUP(A56,'参加者リスト'!$K$2:$M$31,2))</f>
        <v>村田章博</v>
      </c>
      <c r="C56" s="226" t="str">
        <f>IF(A56="","",VLOOKUP(A56,'参加者リスト'!$K$2:$M$31,3))</f>
        <v>塩田バドミントンクラブ</v>
      </c>
      <c r="D56" s="40"/>
      <c r="E56" s="40"/>
      <c r="F56" s="40"/>
      <c r="G56" s="57"/>
      <c r="H56" s="57"/>
      <c r="I56" s="57"/>
      <c r="J56" s="352">
        <f>IF(G61="","",SUM(AB61:AB66))</f>
        <v>2</v>
      </c>
      <c r="K56" s="44"/>
      <c r="L56" s="44"/>
      <c r="M56" s="40"/>
      <c r="N56" s="130"/>
      <c r="O56" s="56"/>
      <c r="P56" s="71"/>
      <c r="Q56" s="62"/>
      <c r="R56" s="62"/>
      <c r="S56" s="71"/>
      <c r="U56" s="53"/>
      <c r="V56" s="57"/>
      <c r="W56" s="57"/>
      <c r="X56" s="115"/>
      <c r="Y56" s="107"/>
      <c r="Z56" s="40"/>
      <c r="AA56" s="40"/>
      <c r="AB56" s="118"/>
      <c r="AC56" s="118"/>
      <c r="AD56" s="151"/>
      <c r="AE56" s="151"/>
      <c r="AF56" s="151"/>
    </row>
    <row r="57" spans="1:32" ht="7.5" customHeight="1" thickBot="1">
      <c r="A57" s="364"/>
      <c r="B57" s="348"/>
      <c r="C57" s="227"/>
      <c r="D57" s="270"/>
      <c r="E57" s="270"/>
      <c r="F57" s="270"/>
      <c r="G57" s="256"/>
      <c r="H57" s="256"/>
      <c r="I57" s="256"/>
      <c r="J57" s="352"/>
      <c r="K57" s="44"/>
      <c r="L57" s="44"/>
      <c r="M57" s="40"/>
      <c r="N57" s="130"/>
      <c r="O57" s="56"/>
      <c r="P57" s="71"/>
      <c r="Q57" s="62"/>
      <c r="R57" s="62"/>
      <c r="S57" s="71"/>
      <c r="U57" s="53"/>
      <c r="V57" s="57"/>
      <c r="W57" s="57"/>
      <c r="X57" s="115"/>
      <c r="Y57" s="107"/>
      <c r="Z57" s="40"/>
      <c r="AA57" s="40"/>
      <c r="AB57" s="118"/>
      <c r="AC57" s="118"/>
      <c r="AD57" s="151"/>
      <c r="AE57" s="151"/>
      <c r="AF57" s="151"/>
    </row>
    <row r="58" spans="1:32" ht="7.5" customHeight="1">
      <c r="A58" s="498">
        <v>8</v>
      </c>
      <c r="B58" s="347" t="str">
        <f>IF(A58="","",VLOOKUP(A58,'参加者リスト'!$K$2:$M$31,2))</f>
        <v>永富伸司</v>
      </c>
      <c r="C58" s="226" t="str">
        <f>IF(A58="","",VLOOKUP(A58,'参加者リスト'!$K$2:$M$31,3))</f>
        <v>塩田バドミントンクラブ</v>
      </c>
      <c r="D58" s="40"/>
      <c r="E58" s="40"/>
      <c r="F58" s="40"/>
      <c r="G58" s="57"/>
      <c r="H58" s="57"/>
      <c r="I58" s="57"/>
      <c r="J58" s="249"/>
      <c r="K58" s="70"/>
      <c r="L58" s="70"/>
      <c r="M58" s="70"/>
      <c r="N58" s="130"/>
      <c r="O58" s="56"/>
      <c r="P58" s="71"/>
      <c r="Q58" s="71"/>
      <c r="R58" s="71"/>
      <c r="S58" s="71"/>
      <c r="U58" s="53"/>
      <c r="V58" s="57"/>
      <c r="W58" s="57"/>
      <c r="X58" s="115"/>
      <c r="Y58" s="107"/>
      <c r="Z58" s="40"/>
      <c r="AA58" s="40"/>
      <c r="AB58" s="118"/>
      <c r="AC58" s="118"/>
      <c r="AD58" s="151"/>
      <c r="AE58" s="118"/>
      <c r="AF58" s="118"/>
    </row>
    <row r="59" spans="1:32" ht="7.5" customHeight="1">
      <c r="A59" s="364"/>
      <c r="B59" s="348"/>
      <c r="C59" s="227"/>
      <c r="D59" s="40"/>
      <c r="E59" s="40"/>
      <c r="F59" s="40"/>
      <c r="G59" s="57"/>
      <c r="H59" s="57"/>
      <c r="I59" s="57"/>
      <c r="J59" s="249"/>
      <c r="K59" s="70"/>
      <c r="L59" s="70"/>
      <c r="M59" s="70"/>
      <c r="N59" s="130"/>
      <c r="O59" s="56"/>
      <c r="P59" s="71"/>
      <c r="Q59" s="71"/>
      <c r="R59" s="71"/>
      <c r="S59" s="71"/>
      <c r="U59" s="53"/>
      <c r="V59" s="57"/>
      <c r="W59" s="57"/>
      <c r="X59" s="115"/>
      <c r="Y59" s="107"/>
      <c r="Z59" s="40"/>
      <c r="AA59" s="40"/>
      <c r="AB59" s="118"/>
      <c r="AC59" s="118"/>
      <c r="AD59" s="151"/>
      <c r="AE59" s="118"/>
      <c r="AF59" s="118"/>
    </row>
    <row r="60" spans="1:32" ht="7.5" customHeight="1">
      <c r="A60" s="497"/>
      <c r="B60" s="46"/>
      <c r="C60" s="61"/>
      <c r="D60" s="40"/>
      <c r="E60" s="40"/>
      <c r="F60" s="40"/>
      <c r="G60" s="57"/>
      <c r="H60" s="57"/>
      <c r="I60" s="57"/>
      <c r="J60" s="250"/>
      <c r="K60" s="40"/>
      <c r="L60" s="40"/>
      <c r="M60" s="40"/>
      <c r="N60" s="130"/>
      <c r="O60" s="56"/>
      <c r="P60" s="71"/>
      <c r="Q60" s="71"/>
      <c r="R60" s="71"/>
      <c r="S60" s="71"/>
      <c r="U60" s="53"/>
      <c r="V60" s="57"/>
      <c r="W60" s="57">
        <f>IF(V60="","","-")</f>
      </c>
      <c r="X60" s="64"/>
      <c r="Y60" s="59"/>
      <c r="Z60" s="40"/>
      <c r="AA60" s="40"/>
      <c r="AB60" s="118"/>
      <c r="AC60" s="118"/>
      <c r="AD60" s="151"/>
      <c r="AE60" s="118"/>
      <c r="AF60" s="118"/>
    </row>
    <row r="61" spans="1:32" ht="7.5" customHeight="1">
      <c r="A61" s="139"/>
      <c r="B61" s="52"/>
      <c r="C61" s="30"/>
      <c r="D61" s="41"/>
      <c r="E61" s="41"/>
      <c r="F61" s="41"/>
      <c r="G61" s="434">
        <v>21</v>
      </c>
      <c r="H61" s="435" t="str">
        <f>IF(G61="","","-")</f>
        <v>-</v>
      </c>
      <c r="I61" s="434">
        <v>19</v>
      </c>
      <c r="J61" s="249"/>
      <c r="K61" s="70"/>
      <c r="L61" s="70"/>
      <c r="M61" s="70"/>
      <c r="N61" s="57"/>
      <c r="O61" s="57"/>
      <c r="P61" s="57"/>
      <c r="Q61" s="71"/>
      <c r="R61" s="71"/>
      <c r="S61" s="71"/>
      <c r="T61" s="124"/>
      <c r="U61" s="108"/>
      <c r="V61" s="57"/>
      <c r="W61" s="57"/>
      <c r="X61" s="64"/>
      <c r="Y61" s="59"/>
      <c r="Z61" s="40"/>
      <c r="AA61" s="40"/>
      <c r="AB61" s="345">
        <f>IF(G61-I61&gt;0,1,0)</f>
        <v>1</v>
      </c>
      <c r="AC61" s="345">
        <f>IF(I61-G61&gt;0,1,0)</f>
        <v>0</v>
      </c>
      <c r="AD61" s="151"/>
      <c r="AE61" s="118"/>
      <c r="AF61" s="118"/>
    </row>
    <row r="62" spans="1:32" ht="7.5" customHeight="1">
      <c r="A62" s="139"/>
      <c r="B62" s="52"/>
      <c r="C62" s="30"/>
      <c r="D62" s="41"/>
      <c r="E62" s="41"/>
      <c r="F62" s="41"/>
      <c r="G62" s="310"/>
      <c r="H62" s="435"/>
      <c r="I62" s="434"/>
      <c r="J62" s="249"/>
      <c r="K62" s="70"/>
      <c r="L62" s="70"/>
      <c r="M62" s="70"/>
      <c r="N62" s="149"/>
      <c r="O62" s="57"/>
      <c r="P62" s="57"/>
      <c r="Q62" s="352">
        <f>IF(N73="","",SUM(AE73:AE78))</f>
        <v>2</v>
      </c>
      <c r="R62" s="44"/>
      <c r="S62" s="71"/>
      <c r="T62" s="124"/>
      <c r="U62" s="33"/>
      <c r="V62" s="125"/>
      <c r="W62" s="41"/>
      <c r="X62" s="134"/>
      <c r="Y62" s="59"/>
      <c r="Z62" s="40"/>
      <c r="AA62" s="40"/>
      <c r="AB62" s="345"/>
      <c r="AC62" s="345"/>
      <c r="AD62" s="151"/>
      <c r="AE62" s="118"/>
      <c r="AF62" s="118"/>
    </row>
    <row r="63" spans="2:32" ht="7.5" customHeight="1" thickBot="1">
      <c r="B63" s="33"/>
      <c r="C63" s="33"/>
      <c r="D63" s="41"/>
      <c r="E63" s="41"/>
      <c r="F63" s="41"/>
      <c r="G63" s="434"/>
      <c r="H63" s="435">
        <f>IF(G63="","","-")</f>
      </c>
      <c r="I63" s="434"/>
      <c r="J63" s="254"/>
      <c r="K63" s="255"/>
      <c r="L63" s="255"/>
      <c r="M63" s="255"/>
      <c r="N63" s="256"/>
      <c r="O63" s="256"/>
      <c r="P63" s="256"/>
      <c r="Q63" s="352"/>
      <c r="R63" s="44"/>
      <c r="S63" s="71"/>
      <c r="T63" s="71"/>
      <c r="U63" s="33"/>
      <c r="V63" s="123"/>
      <c r="W63" s="53"/>
      <c r="X63" s="132"/>
      <c r="Y63" s="59"/>
      <c r="Z63" s="40"/>
      <c r="AA63" s="40"/>
      <c r="AB63" s="345">
        <f>IF(G63-I63&gt;0,1,0)</f>
        <v>0</v>
      </c>
      <c r="AC63" s="345">
        <f>IF(I63-G63&gt;0,1,0)</f>
        <v>0</v>
      </c>
      <c r="AD63" s="151"/>
      <c r="AE63" s="118"/>
      <c r="AF63" s="118"/>
    </row>
    <row r="64" spans="2:32" ht="7.5" customHeight="1">
      <c r="B64" s="33"/>
      <c r="C64" s="33"/>
      <c r="D64" s="41"/>
      <c r="E64" s="41"/>
      <c r="F64" s="41"/>
      <c r="G64" s="310"/>
      <c r="H64" s="435"/>
      <c r="I64" s="434"/>
      <c r="J64" s="154"/>
      <c r="K64" s="70"/>
      <c r="L64" s="70"/>
      <c r="M64" s="70"/>
      <c r="N64" s="149"/>
      <c r="O64" s="57"/>
      <c r="P64" s="57"/>
      <c r="Q64" s="279"/>
      <c r="R64" s="71"/>
      <c r="S64" s="71"/>
      <c r="T64" s="71"/>
      <c r="U64" s="40"/>
      <c r="V64" s="123"/>
      <c r="W64" s="40"/>
      <c r="X64" s="132"/>
      <c r="Y64" s="60"/>
      <c r="Z64" s="40"/>
      <c r="AA64" s="40"/>
      <c r="AB64" s="345"/>
      <c r="AC64" s="345"/>
      <c r="AD64" s="151"/>
      <c r="AE64" s="151"/>
      <c r="AF64" s="151"/>
    </row>
    <row r="65" spans="1:29" ht="7.5" customHeight="1">
      <c r="A65" s="497"/>
      <c r="B65" s="46"/>
      <c r="C65" s="61"/>
      <c r="D65" s="41"/>
      <c r="E65" s="41"/>
      <c r="F65" s="41"/>
      <c r="G65" s="434">
        <v>21</v>
      </c>
      <c r="H65" s="435" t="str">
        <f>IF(G65="","","-")</f>
        <v>-</v>
      </c>
      <c r="I65" s="434">
        <v>8</v>
      </c>
      <c r="J65" s="99"/>
      <c r="K65" s="62"/>
      <c r="L65" s="62"/>
      <c r="M65" s="62"/>
      <c r="N65" s="57"/>
      <c r="O65" s="57"/>
      <c r="P65" s="57"/>
      <c r="Q65" s="279"/>
      <c r="R65" s="71"/>
      <c r="S65" s="123"/>
      <c r="T65" s="123"/>
      <c r="U65" s="40"/>
      <c r="V65" s="123"/>
      <c r="W65" s="40"/>
      <c r="X65" s="132"/>
      <c r="Y65" s="60"/>
      <c r="Z65" s="40"/>
      <c r="AA65" s="40"/>
      <c r="AB65" s="345">
        <f>IF(G65-I65&gt;0,1,0)</f>
        <v>1</v>
      </c>
      <c r="AC65" s="345">
        <f>IF(I65-G65&gt;0,1,0)</f>
        <v>0</v>
      </c>
    </row>
    <row r="66" spans="2:29" ht="7.5" customHeight="1">
      <c r="B66" s="33"/>
      <c r="C66" s="33"/>
      <c r="D66" s="62"/>
      <c r="E66" s="62"/>
      <c r="F66" s="62"/>
      <c r="G66" s="310"/>
      <c r="H66" s="435"/>
      <c r="I66" s="434"/>
      <c r="J66" s="99"/>
      <c r="K66" s="62"/>
      <c r="L66" s="62"/>
      <c r="M66" s="62"/>
      <c r="N66" s="149"/>
      <c r="O66" s="57"/>
      <c r="P66" s="57"/>
      <c r="Q66" s="279"/>
      <c r="R66" s="71"/>
      <c r="S66" s="123"/>
      <c r="T66" s="123"/>
      <c r="U66" s="40"/>
      <c r="V66" s="123"/>
      <c r="W66" s="40"/>
      <c r="X66" s="132"/>
      <c r="Y66" s="60"/>
      <c r="Z66" s="40"/>
      <c r="AA66" s="40"/>
      <c r="AB66" s="345"/>
      <c r="AC66" s="345"/>
    </row>
    <row r="67" spans="2:29" ht="7.5" customHeight="1">
      <c r="B67" s="33"/>
      <c r="C67" s="33"/>
      <c r="D67" s="40"/>
      <c r="E67" s="40"/>
      <c r="F67" s="40"/>
      <c r="G67" s="57"/>
      <c r="H67" s="57"/>
      <c r="I67" s="57"/>
      <c r="J67" s="55"/>
      <c r="K67" s="40"/>
      <c r="L67" s="40"/>
      <c r="M67" s="40"/>
      <c r="N67" s="130"/>
      <c r="O67" s="56"/>
      <c r="P67" s="71"/>
      <c r="Q67" s="279"/>
      <c r="R67" s="71"/>
      <c r="S67" s="123"/>
      <c r="T67" s="123"/>
      <c r="U67" s="40"/>
      <c r="V67" s="123"/>
      <c r="W67" s="40"/>
      <c r="X67" s="132"/>
      <c r="Y67" s="60"/>
      <c r="Z67" s="40"/>
      <c r="AA67" s="40"/>
      <c r="AB67" s="118"/>
      <c r="AC67" s="118"/>
    </row>
    <row r="68" spans="1:29" ht="7.5" customHeight="1">
      <c r="A68" s="498">
        <v>1</v>
      </c>
      <c r="B68" s="347" t="str">
        <f>IF(A68="","",VLOOKUP(A68,'参加者リスト'!$K$2:$M$31,2))</f>
        <v>藤井忠雄</v>
      </c>
      <c r="C68" s="226" t="str">
        <f>IF(A68="","",VLOOKUP(A68,'参加者リスト'!$K$2:$M$31,3))</f>
        <v>コミスポ楠</v>
      </c>
      <c r="D68" s="40"/>
      <c r="E68" s="40"/>
      <c r="F68" s="40"/>
      <c r="G68" s="57"/>
      <c r="H68" s="57"/>
      <c r="I68" s="57"/>
      <c r="J68" s="55"/>
      <c r="K68" s="40"/>
      <c r="L68" s="40"/>
      <c r="M68" s="40"/>
      <c r="N68" s="130"/>
      <c r="O68" s="56"/>
      <c r="P68" s="71"/>
      <c r="Q68" s="279"/>
      <c r="R68" s="71"/>
      <c r="S68" s="123"/>
      <c r="T68" s="123"/>
      <c r="U68" s="40"/>
      <c r="V68" s="123"/>
      <c r="W68" s="40"/>
      <c r="X68" s="132"/>
      <c r="Y68" s="60"/>
      <c r="Z68" s="33"/>
      <c r="AA68" s="40"/>
      <c r="AB68" s="118"/>
      <c r="AC68" s="118"/>
    </row>
    <row r="69" spans="1:29" ht="7.5" customHeight="1">
      <c r="A69" s="364"/>
      <c r="B69" s="348"/>
      <c r="C69" s="227"/>
      <c r="D69" s="48"/>
      <c r="E69" s="48"/>
      <c r="F69" s="48"/>
      <c r="G69" s="67"/>
      <c r="H69" s="67"/>
      <c r="I69" s="67"/>
      <c r="J69" s="55"/>
      <c r="K69" s="40"/>
      <c r="L69" s="40"/>
      <c r="M69" s="40"/>
      <c r="N69" s="130"/>
      <c r="O69" s="56"/>
      <c r="P69" s="71"/>
      <c r="Q69" s="279"/>
      <c r="R69" s="71"/>
      <c r="S69" s="130"/>
      <c r="T69" s="130"/>
      <c r="U69" s="40"/>
      <c r="V69" s="123"/>
      <c r="W69" s="40"/>
      <c r="X69" s="132"/>
      <c r="Y69" s="60"/>
      <c r="Z69" s="33"/>
      <c r="AA69" s="108"/>
      <c r="AB69" s="118"/>
      <c r="AC69" s="118"/>
    </row>
    <row r="70" spans="1:29" ht="7.5" customHeight="1">
      <c r="A70" s="498">
        <v>2</v>
      </c>
      <c r="B70" s="347" t="str">
        <f>IF(A70="","",VLOOKUP(A70,'参加者リスト'!$K$2:$M$31,2))</f>
        <v>福重祥文</v>
      </c>
      <c r="C70" s="226" t="str">
        <f>IF(A70="","",VLOOKUP(A70,'参加者リスト'!$K$2:$M$31,3))</f>
        <v>コミスポ楠</v>
      </c>
      <c r="D70" s="40"/>
      <c r="E70" s="40"/>
      <c r="F70" s="40"/>
      <c r="G70" s="57"/>
      <c r="H70" s="57"/>
      <c r="I70" s="57"/>
      <c r="J70" s="351">
        <f>IF(G61="","",SUM(AC61:AC66))</f>
        <v>0</v>
      </c>
      <c r="K70" s="62"/>
      <c r="L70" s="62"/>
      <c r="M70" s="70"/>
      <c r="N70" s="130"/>
      <c r="O70" s="56"/>
      <c r="P70" s="71"/>
      <c r="Q70" s="260"/>
      <c r="R70" s="62"/>
      <c r="S70" s="130"/>
      <c r="T70" s="130"/>
      <c r="U70" s="40"/>
      <c r="V70" s="123"/>
      <c r="W70" s="40"/>
      <c r="X70" s="132"/>
      <c r="Y70" s="60"/>
      <c r="Z70" s="33"/>
      <c r="AA70" s="33"/>
      <c r="AB70" s="118"/>
      <c r="AC70" s="118"/>
    </row>
    <row r="71" spans="1:29" ht="7.5" customHeight="1">
      <c r="A71" s="364"/>
      <c r="B71" s="348"/>
      <c r="C71" s="227"/>
      <c r="D71" s="40"/>
      <c r="E71" s="40"/>
      <c r="F71" s="40"/>
      <c r="G71" s="57"/>
      <c r="H71" s="57"/>
      <c r="I71" s="57"/>
      <c r="J71" s="351"/>
      <c r="K71" s="62"/>
      <c r="L71" s="62"/>
      <c r="M71" s="70"/>
      <c r="N71" s="130"/>
      <c r="O71" s="56"/>
      <c r="P71" s="71"/>
      <c r="Q71" s="260"/>
      <c r="R71" s="62"/>
      <c r="S71" s="123"/>
      <c r="T71" s="123"/>
      <c r="U71" s="40"/>
      <c r="V71" s="123"/>
      <c r="W71" s="40"/>
      <c r="X71" s="132"/>
      <c r="Y71" s="60"/>
      <c r="Z71" s="40"/>
      <c r="AA71" s="40"/>
      <c r="AB71" s="118"/>
      <c r="AC71" s="118"/>
    </row>
    <row r="72" spans="1:29" ht="7.5" customHeight="1">
      <c r="A72" s="497"/>
      <c r="B72" s="46"/>
      <c r="C72" s="61"/>
      <c r="D72" s="40"/>
      <c r="E72" s="40"/>
      <c r="F72" s="40"/>
      <c r="G72" s="57"/>
      <c r="H72" s="57"/>
      <c r="I72" s="57"/>
      <c r="J72" s="40"/>
      <c r="K72" s="40"/>
      <c r="L72" s="40"/>
      <c r="M72" s="40"/>
      <c r="N72" s="57"/>
      <c r="O72" s="57"/>
      <c r="P72" s="79"/>
      <c r="Q72" s="260"/>
      <c r="R72" s="62"/>
      <c r="S72" s="57"/>
      <c r="T72" s="106"/>
      <c r="U72" s="40"/>
      <c r="V72" s="130"/>
      <c r="W72" s="65"/>
      <c r="X72" s="133"/>
      <c r="Y72" s="40"/>
      <c r="Z72" s="40"/>
      <c r="AA72" s="40"/>
      <c r="AB72" s="118"/>
      <c r="AC72" s="118"/>
    </row>
    <row r="73" spans="1:32" ht="7.5" customHeight="1">
      <c r="A73" s="139"/>
      <c r="B73" s="52"/>
      <c r="C73" s="30"/>
      <c r="D73" s="41"/>
      <c r="E73" s="41"/>
      <c r="F73" s="41"/>
      <c r="G73" s="125"/>
      <c r="H73" s="41"/>
      <c r="I73" s="123"/>
      <c r="J73" s="70"/>
      <c r="K73" s="70"/>
      <c r="L73" s="70"/>
      <c r="M73" s="70"/>
      <c r="N73" s="434">
        <v>21</v>
      </c>
      <c r="O73" s="435" t="str">
        <f>IF(N73="","","-")</f>
        <v>-</v>
      </c>
      <c r="P73" s="434">
        <v>13</v>
      </c>
      <c r="Q73" s="260"/>
      <c r="R73" s="62"/>
      <c r="S73" s="108"/>
      <c r="T73" s="108"/>
      <c r="U73" s="40"/>
      <c r="V73" s="130"/>
      <c r="W73" s="65"/>
      <c r="X73" s="133"/>
      <c r="Y73" s="40"/>
      <c r="Z73" s="40"/>
      <c r="AA73" s="40"/>
      <c r="AB73" s="118"/>
      <c r="AC73" s="118"/>
      <c r="AE73" s="345">
        <f>IF(N73-P73&gt;0,1,0)</f>
        <v>1</v>
      </c>
      <c r="AF73" s="345">
        <f>IF(P73-N73&gt;0,1,0)</f>
        <v>0</v>
      </c>
    </row>
    <row r="74" spans="1:32" ht="7.5" customHeight="1">
      <c r="A74" s="139"/>
      <c r="B74" s="52"/>
      <c r="C74" s="30"/>
      <c r="D74" s="41"/>
      <c r="E74" s="41"/>
      <c r="F74" s="41"/>
      <c r="G74" s="125"/>
      <c r="H74" s="41"/>
      <c r="I74" s="123"/>
      <c r="J74" s="70"/>
      <c r="K74" s="70"/>
      <c r="L74" s="70"/>
      <c r="M74" s="70"/>
      <c r="N74" s="310"/>
      <c r="O74" s="435"/>
      <c r="P74" s="434"/>
      <c r="Q74" s="260"/>
      <c r="R74" s="62"/>
      <c r="S74" s="108"/>
      <c r="T74" s="108"/>
      <c r="U74" s="40"/>
      <c r="V74" s="130"/>
      <c r="W74" s="65"/>
      <c r="X74" s="133"/>
      <c r="Y74" s="40"/>
      <c r="Z74" s="40"/>
      <c r="AA74" s="40"/>
      <c r="AB74" s="118"/>
      <c r="AC74" s="118"/>
      <c r="AE74" s="345"/>
      <c r="AF74" s="345"/>
    </row>
    <row r="75" spans="1:32" ht="7.5" customHeight="1" thickBot="1">
      <c r="A75" s="139"/>
      <c r="B75" s="52"/>
      <c r="C75" s="30"/>
      <c r="D75" s="41"/>
      <c r="E75" s="41"/>
      <c r="F75" s="41"/>
      <c r="G75" s="125"/>
      <c r="H75" s="41"/>
      <c r="I75" s="123"/>
      <c r="J75" s="70"/>
      <c r="K75" s="70"/>
      <c r="L75" s="70"/>
      <c r="M75" s="70"/>
      <c r="N75" s="434"/>
      <c r="O75" s="435">
        <f>IF(N75="","","-")</f>
      </c>
      <c r="P75" s="434"/>
      <c r="Q75" s="280"/>
      <c r="R75" s="281"/>
      <c r="S75" s="272"/>
      <c r="T75" s="272"/>
      <c r="U75" s="270"/>
      <c r="V75" s="282"/>
      <c r="W75" s="270"/>
      <c r="X75" s="283"/>
      <c r="Y75" s="40"/>
      <c r="Z75" s="42"/>
      <c r="AA75" s="42"/>
      <c r="AB75" s="118"/>
      <c r="AC75" s="118"/>
      <c r="AE75" s="345">
        <f>IF(N75-P75&gt;0,1,0)</f>
        <v>0</v>
      </c>
      <c r="AF75" s="345">
        <f>IF(P75-N75&gt;0,1,0)</f>
        <v>0</v>
      </c>
    </row>
    <row r="76" spans="1:32" ht="7.5" customHeight="1">
      <c r="A76" s="139"/>
      <c r="B76" s="52"/>
      <c r="C76" s="30"/>
      <c r="D76" s="41"/>
      <c r="E76" s="41"/>
      <c r="F76" s="41"/>
      <c r="G76" s="125"/>
      <c r="H76" s="41"/>
      <c r="I76" s="123"/>
      <c r="J76" s="70"/>
      <c r="K76" s="70"/>
      <c r="L76" s="70"/>
      <c r="M76" s="70"/>
      <c r="N76" s="310"/>
      <c r="O76" s="435"/>
      <c r="P76" s="434"/>
      <c r="Q76" s="153"/>
      <c r="R76" s="74"/>
      <c r="S76" s="108"/>
      <c r="T76" s="108"/>
      <c r="U76" s="42"/>
      <c r="W76" s="42"/>
      <c r="Y76" s="346">
        <f>IF(V49="","",SUM(AI49:AI54))</f>
        <v>0</v>
      </c>
      <c r="AA76" s="42"/>
      <c r="AB76" s="118"/>
      <c r="AC76" s="118"/>
      <c r="AE76" s="345"/>
      <c r="AF76" s="345"/>
    </row>
    <row r="77" spans="1:32" ht="7.5" customHeight="1">
      <c r="A77" s="139"/>
      <c r="B77" s="52"/>
      <c r="C77" s="30"/>
      <c r="D77" s="41"/>
      <c r="E77" s="41"/>
      <c r="F77" s="41"/>
      <c r="G77" s="125"/>
      <c r="H77" s="41"/>
      <c r="I77" s="123"/>
      <c r="J77" s="70"/>
      <c r="K77" s="70"/>
      <c r="L77" s="70"/>
      <c r="M77" s="70"/>
      <c r="N77" s="434">
        <v>21</v>
      </c>
      <c r="O77" s="435" t="str">
        <f>IF(N77="","","-")</f>
        <v>-</v>
      </c>
      <c r="P77" s="434">
        <v>11</v>
      </c>
      <c r="Q77" s="55"/>
      <c r="R77" s="40"/>
      <c r="S77" s="108"/>
      <c r="T77" s="108"/>
      <c r="Y77" s="346"/>
      <c r="AB77" s="118"/>
      <c r="AC77" s="118"/>
      <c r="AE77" s="345">
        <f>IF(N77-P77&gt;0,1,0)</f>
        <v>1</v>
      </c>
      <c r="AF77" s="345">
        <f>IF(P77-N77&gt;0,1,0)</f>
        <v>0</v>
      </c>
    </row>
    <row r="78" spans="1:32" ht="7.5" customHeight="1">
      <c r="A78" s="139"/>
      <c r="B78" s="52"/>
      <c r="C78" s="30"/>
      <c r="D78" s="41"/>
      <c r="E78" s="41"/>
      <c r="F78" s="41"/>
      <c r="G78" s="125"/>
      <c r="H78" s="41"/>
      <c r="I78" s="123"/>
      <c r="J78" s="70"/>
      <c r="K78" s="70"/>
      <c r="L78" s="70"/>
      <c r="M78" s="70"/>
      <c r="N78" s="310"/>
      <c r="O78" s="435"/>
      <c r="P78" s="434"/>
      <c r="Q78" s="55"/>
      <c r="R78" s="40"/>
      <c r="S78" s="108"/>
      <c r="T78" s="108"/>
      <c r="Y78" s="70"/>
      <c r="AB78" s="118"/>
      <c r="AC78" s="118"/>
      <c r="AE78" s="345"/>
      <c r="AF78" s="345"/>
    </row>
    <row r="79" spans="1:29" ht="7.5" customHeight="1">
      <c r="A79" s="139"/>
      <c r="B79" s="52"/>
      <c r="C79" s="30"/>
      <c r="D79" s="41"/>
      <c r="E79" s="41"/>
      <c r="F79" s="41"/>
      <c r="G79" s="123"/>
      <c r="H79" s="62"/>
      <c r="I79" s="126"/>
      <c r="J79" s="62"/>
      <c r="K79" s="62"/>
      <c r="L79" s="62"/>
      <c r="M79" s="62"/>
      <c r="N79" s="123"/>
      <c r="O79" s="40"/>
      <c r="P79" s="123"/>
      <c r="Q79" s="55"/>
      <c r="R79" s="40"/>
      <c r="S79" s="57"/>
      <c r="T79" s="106"/>
      <c r="AB79" s="118"/>
      <c r="AC79" s="118"/>
    </row>
    <row r="80" spans="1:38" ht="7.5" customHeight="1">
      <c r="A80" s="497"/>
      <c r="B80" s="46"/>
      <c r="C80" s="61"/>
      <c r="D80" s="62"/>
      <c r="E80" s="62"/>
      <c r="F80" s="62"/>
      <c r="G80" s="123"/>
      <c r="H80" s="62"/>
      <c r="I80" s="126"/>
      <c r="J80" s="62"/>
      <c r="K80" s="62"/>
      <c r="L80" s="62"/>
      <c r="M80" s="62"/>
      <c r="N80" s="123"/>
      <c r="O80" s="40"/>
      <c r="P80" s="123"/>
      <c r="Q80" s="55"/>
      <c r="R80" s="40"/>
      <c r="S80" s="123"/>
      <c r="T80" s="123"/>
      <c r="AB80" s="119"/>
      <c r="AC80" s="119"/>
      <c r="AD80" s="120"/>
      <c r="AE80" s="120"/>
      <c r="AF80" s="120"/>
      <c r="AG80" s="120"/>
      <c r="AH80" s="120"/>
      <c r="AI80" s="120"/>
      <c r="AJ80" s="120"/>
      <c r="AK80" s="120"/>
      <c r="AL80" s="120"/>
    </row>
    <row r="81" spans="1:38" ht="7.5" customHeight="1">
      <c r="A81" s="139"/>
      <c r="B81" s="52"/>
      <c r="C81" s="30"/>
      <c r="D81" s="40"/>
      <c r="E81" s="40"/>
      <c r="F81" s="40"/>
      <c r="G81" s="57"/>
      <c r="H81" s="57"/>
      <c r="I81" s="57"/>
      <c r="J81" s="40"/>
      <c r="K81" s="40"/>
      <c r="L81" s="40"/>
      <c r="M81" s="40"/>
      <c r="N81" s="123"/>
      <c r="O81" s="40"/>
      <c r="P81" s="123"/>
      <c r="Q81" s="55"/>
      <c r="R81" s="40"/>
      <c r="S81" s="123"/>
      <c r="T81" s="123"/>
      <c r="AB81" s="119"/>
      <c r="AC81" s="119"/>
      <c r="AD81" s="120"/>
      <c r="AE81" s="120"/>
      <c r="AF81" s="120"/>
      <c r="AG81" s="120"/>
      <c r="AH81" s="120"/>
      <c r="AI81" s="120"/>
      <c r="AJ81" s="120"/>
      <c r="AK81" s="120"/>
      <c r="AL81" s="120"/>
    </row>
    <row r="82" spans="1:38" ht="7.5" customHeight="1">
      <c r="A82" s="139"/>
      <c r="B82" s="52"/>
      <c r="C82" s="30"/>
      <c r="D82" s="40"/>
      <c r="E82" s="40"/>
      <c r="F82" s="40"/>
      <c r="G82" s="57"/>
      <c r="H82" s="57"/>
      <c r="I82" s="57"/>
      <c r="J82" s="40"/>
      <c r="K82" s="40"/>
      <c r="L82" s="40"/>
      <c r="M82" s="40"/>
      <c r="N82" s="125"/>
      <c r="O82" s="40"/>
      <c r="P82" s="123"/>
      <c r="Q82" s="99"/>
      <c r="R82" s="62"/>
      <c r="S82" s="123"/>
      <c r="T82" s="123"/>
      <c r="AB82" s="119"/>
      <c r="AC82" s="119"/>
      <c r="AD82" s="120"/>
      <c r="AE82" s="120"/>
      <c r="AF82" s="120"/>
      <c r="AG82" s="120"/>
      <c r="AH82" s="120"/>
      <c r="AI82" s="120"/>
      <c r="AJ82" s="120"/>
      <c r="AK82" s="120"/>
      <c r="AL82" s="120"/>
    </row>
    <row r="83" spans="1:38" ht="7.5" customHeight="1">
      <c r="A83" s="497"/>
      <c r="B83" s="46"/>
      <c r="C83" s="61"/>
      <c r="D83" s="40"/>
      <c r="E83" s="40"/>
      <c r="F83" s="40"/>
      <c r="G83" s="57"/>
      <c r="H83" s="57"/>
      <c r="I83" s="57"/>
      <c r="J83" s="40"/>
      <c r="K83" s="40"/>
      <c r="L83" s="40"/>
      <c r="M83" s="40"/>
      <c r="N83" s="125"/>
      <c r="O83" s="40"/>
      <c r="P83" s="123"/>
      <c r="Q83" s="99"/>
      <c r="R83" s="62"/>
      <c r="S83" s="123"/>
      <c r="T83" s="123"/>
      <c r="AB83" s="119"/>
      <c r="AC83" s="119"/>
      <c r="AD83" s="120"/>
      <c r="AE83" s="120"/>
      <c r="AF83" s="120"/>
      <c r="AG83" s="120"/>
      <c r="AH83" s="120"/>
      <c r="AI83" s="120"/>
      <c r="AJ83" s="120"/>
      <c r="AK83" s="120"/>
      <c r="AL83" s="120"/>
    </row>
    <row r="84" spans="1:38" ht="7.5" customHeight="1">
      <c r="A84" s="497"/>
      <c r="B84" s="46"/>
      <c r="C84" s="61"/>
      <c r="D84" s="40"/>
      <c r="E84" s="40"/>
      <c r="F84" s="40"/>
      <c r="G84" s="57"/>
      <c r="H84" s="57"/>
      <c r="I84" s="57"/>
      <c r="J84" s="70"/>
      <c r="K84" s="70"/>
      <c r="L84" s="70"/>
      <c r="M84" s="70"/>
      <c r="N84" s="123"/>
      <c r="O84" s="40"/>
      <c r="P84" s="123"/>
      <c r="Q84" s="55"/>
      <c r="R84" s="40"/>
      <c r="S84" s="123"/>
      <c r="T84" s="123"/>
      <c r="AB84" s="119"/>
      <c r="AC84" s="119"/>
      <c r="AD84" s="120"/>
      <c r="AE84" s="120"/>
      <c r="AF84" s="120"/>
      <c r="AG84" s="120"/>
      <c r="AH84" s="120"/>
      <c r="AI84" s="120"/>
      <c r="AJ84" s="120"/>
      <c r="AK84" s="120"/>
      <c r="AL84" s="120"/>
    </row>
    <row r="85" spans="1:38" ht="7.5" customHeight="1">
      <c r="A85" s="497"/>
      <c r="B85" s="46"/>
      <c r="C85" s="61"/>
      <c r="D85" s="40"/>
      <c r="E85" s="40"/>
      <c r="F85" s="40"/>
      <c r="G85" s="57"/>
      <c r="H85" s="57"/>
      <c r="I85" s="57"/>
      <c r="J85" s="70"/>
      <c r="K85" s="70"/>
      <c r="L85" s="70"/>
      <c r="M85" s="70"/>
      <c r="N85" s="57"/>
      <c r="O85" s="57"/>
      <c r="P85" s="57"/>
      <c r="Q85" s="58"/>
      <c r="R85" s="59"/>
      <c r="S85" s="123"/>
      <c r="T85" s="123"/>
      <c r="AB85" s="118"/>
      <c r="AC85" s="118"/>
      <c r="AD85" s="120"/>
      <c r="AE85" s="120"/>
      <c r="AF85" s="120"/>
      <c r="AG85" s="120"/>
      <c r="AH85" s="120"/>
      <c r="AI85" s="120"/>
      <c r="AJ85" s="120"/>
      <c r="AK85" s="120"/>
      <c r="AL85" s="120"/>
    </row>
    <row r="86" spans="1:38" ht="7.5" customHeight="1">
      <c r="A86" s="498">
        <v>9</v>
      </c>
      <c r="B86" s="347" t="str">
        <f>IF(A86="","",VLOOKUP(A86,'参加者リスト'!$K$2:$M$31,2))</f>
        <v>清水隆行</v>
      </c>
      <c r="C86" s="226" t="str">
        <f>IF(A86="","",VLOOKUP(A86,'参加者リスト'!$K$2:$M$31,3))</f>
        <v>ＨＯＦＵ　ＣＩＴＹ</v>
      </c>
      <c r="D86" s="40"/>
      <c r="E86" s="40"/>
      <c r="F86" s="40"/>
      <c r="G86" s="57"/>
      <c r="H86" s="57"/>
      <c r="I86" s="57"/>
      <c r="J86" s="40"/>
      <c r="K86" s="40"/>
      <c r="L86" s="40"/>
      <c r="M86" s="40"/>
      <c r="N86" s="149"/>
      <c r="O86" s="57"/>
      <c r="P86" s="57"/>
      <c r="Q86" s="58"/>
      <c r="R86" s="59"/>
      <c r="S86" s="123"/>
      <c r="T86" s="123"/>
      <c r="AB86" s="118"/>
      <c r="AC86" s="118"/>
      <c r="AD86" s="120"/>
      <c r="AE86" s="120"/>
      <c r="AF86" s="120"/>
      <c r="AG86" s="120"/>
      <c r="AH86" s="120"/>
      <c r="AI86" s="120"/>
      <c r="AJ86" s="120"/>
      <c r="AK86" s="120"/>
      <c r="AL86" s="120"/>
    </row>
    <row r="87" spans="1:38" ht="7.5" customHeight="1">
      <c r="A87" s="364"/>
      <c r="B87" s="348"/>
      <c r="C87" s="227"/>
      <c r="D87" s="113"/>
      <c r="E87" s="113"/>
      <c r="F87" s="113"/>
      <c r="G87" s="150"/>
      <c r="H87" s="113"/>
      <c r="I87" s="122"/>
      <c r="J87" s="100"/>
      <c r="K87" s="100"/>
      <c r="L87" s="100"/>
      <c r="M87" s="100"/>
      <c r="N87" s="67"/>
      <c r="O87" s="67"/>
      <c r="P87" s="67"/>
      <c r="Q87" s="58"/>
      <c r="R87" s="59"/>
      <c r="S87" s="123"/>
      <c r="T87" s="123"/>
      <c r="AB87" s="118"/>
      <c r="AC87" s="118"/>
      <c r="AD87" s="120"/>
      <c r="AE87" s="120"/>
      <c r="AF87" s="120"/>
      <c r="AG87" s="120"/>
      <c r="AH87" s="120"/>
      <c r="AI87" s="120"/>
      <c r="AJ87" s="120"/>
      <c r="AK87" s="120"/>
      <c r="AL87" s="120"/>
    </row>
    <row r="88" spans="1:38" ht="7.5" customHeight="1">
      <c r="A88" s="498">
        <v>10</v>
      </c>
      <c r="B88" s="347" t="str">
        <f>IF(A88="","",VLOOKUP(A88,'参加者リスト'!$K$2:$M$31,2))</f>
        <v>宇佐川　渉</v>
      </c>
      <c r="C88" s="226" t="str">
        <f>IF(A88="","",VLOOKUP(A88,'参加者リスト'!$K$2:$M$31,3))</f>
        <v>ＨＯＦＵ　ＣＩＴＹ</v>
      </c>
      <c r="D88" s="41"/>
      <c r="E88" s="41"/>
      <c r="F88" s="41"/>
      <c r="G88" s="125"/>
      <c r="H88" s="41"/>
      <c r="I88" s="123"/>
      <c r="J88" s="70"/>
      <c r="K88" s="70"/>
      <c r="L88" s="70"/>
      <c r="M88" s="70"/>
      <c r="N88" s="149"/>
      <c r="O88" s="57"/>
      <c r="P88" s="57"/>
      <c r="Q88" s="346">
        <f>IF(N73="","",SUM(AF73:AF78))</f>
        <v>0</v>
      </c>
      <c r="R88" s="70"/>
      <c r="U88" s="33"/>
      <c r="AB88" s="118"/>
      <c r="AC88" s="118"/>
      <c r="AD88" s="120"/>
      <c r="AE88" s="120"/>
      <c r="AF88" s="120"/>
      <c r="AG88" s="120"/>
      <c r="AH88" s="120"/>
      <c r="AI88" s="120"/>
      <c r="AJ88" s="120"/>
      <c r="AK88" s="120"/>
      <c r="AL88" s="120"/>
    </row>
    <row r="89" spans="1:38" ht="7.5" customHeight="1">
      <c r="A89" s="364"/>
      <c r="B89" s="348"/>
      <c r="C89" s="227"/>
      <c r="D89" s="40"/>
      <c r="E89" s="40"/>
      <c r="F89" s="40"/>
      <c r="G89" s="123"/>
      <c r="H89" s="40"/>
      <c r="I89" s="123"/>
      <c r="J89" s="40"/>
      <c r="K89" s="40"/>
      <c r="L89" s="40"/>
      <c r="M89" s="40"/>
      <c r="N89" s="57"/>
      <c r="O89" s="57"/>
      <c r="P89" s="57"/>
      <c r="Q89" s="346"/>
      <c r="R89" s="70"/>
      <c r="U89" s="33"/>
      <c r="AB89" s="118"/>
      <c r="AC89" s="118"/>
      <c r="AD89" s="120"/>
      <c r="AE89" s="120"/>
      <c r="AF89" s="120"/>
      <c r="AG89" s="120"/>
      <c r="AH89" s="120"/>
      <c r="AI89" s="120"/>
      <c r="AJ89" s="120"/>
      <c r="AK89" s="120"/>
      <c r="AL89" s="120"/>
    </row>
    <row r="90" spans="1:38" ht="7.5" customHeight="1">
      <c r="A90" s="146"/>
      <c r="C90" s="72"/>
      <c r="D90" s="40"/>
      <c r="E90" s="40"/>
      <c r="F90" s="40"/>
      <c r="G90" s="123"/>
      <c r="H90" s="40"/>
      <c r="I90" s="123"/>
      <c r="J90" s="40"/>
      <c r="K90" s="40"/>
      <c r="L90" s="40"/>
      <c r="M90" s="40"/>
      <c r="N90" s="149"/>
      <c r="O90" s="57"/>
      <c r="P90" s="57"/>
      <c r="Q90" s="59"/>
      <c r="R90" s="59"/>
      <c r="AB90" s="118"/>
      <c r="AC90" s="118"/>
      <c r="AD90" s="120"/>
      <c r="AE90" s="120"/>
      <c r="AF90" s="120"/>
      <c r="AG90" s="120"/>
      <c r="AH90" s="120"/>
      <c r="AI90" s="120"/>
      <c r="AJ90" s="120"/>
      <c r="AK90" s="120"/>
      <c r="AL90" s="120"/>
    </row>
    <row r="91" spans="1:38" ht="7.5" customHeight="1">
      <c r="A91" s="497"/>
      <c r="B91" s="46"/>
      <c r="C91" s="61"/>
      <c r="D91" s="40"/>
      <c r="E91" s="40"/>
      <c r="F91" s="40"/>
      <c r="G91" s="123"/>
      <c r="H91" s="40"/>
      <c r="I91" s="123"/>
      <c r="J91" s="40"/>
      <c r="K91" s="40"/>
      <c r="L91" s="40"/>
      <c r="M91" s="40"/>
      <c r="N91" s="123"/>
      <c r="O91" s="40"/>
      <c r="P91" s="123"/>
      <c r="Q91" s="40"/>
      <c r="R91" s="40"/>
      <c r="AB91" s="119"/>
      <c r="AC91" s="119"/>
      <c r="AD91" s="120"/>
      <c r="AE91" s="120"/>
      <c r="AF91" s="120"/>
      <c r="AG91" s="120"/>
      <c r="AH91" s="120"/>
      <c r="AI91" s="120"/>
      <c r="AJ91" s="120"/>
      <c r="AK91" s="120"/>
      <c r="AL91" s="120"/>
    </row>
    <row r="92" spans="1:38" ht="7.5" customHeight="1">
      <c r="A92" s="139"/>
      <c r="B92" s="52"/>
      <c r="C92" s="30"/>
      <c r="D92" s="40"/>
      <c r="E92" s="40"/>
      <c r="F92" s="40"/>
      <c r="G92" s="123"/>
      <c r="H92" s="40"/>
      <c r="I92" s="123"/>
      <c r="J92" s="40"/>
      <c r="K92" s="40"/>
      <c r="L92" s="40"/>
      <c r="M92" s="40"/>
      <c r="N92" s="130"/>
      <c r="O92" s="40"/>
      <c r="P92" s="123"/>
      <c r="Q92" s="62"/>
      <c r="R92" s="62"/>
      <c r="AB92" s="119"/>
      <c r="AC92" s="119"/>
      <c r="AD92" s="120"/>
      <c r="AE92" s="120"/>
      <c r="AF92" s="120"/>
      <c r="AG92" s="120"/>
      <c r="AH92" s="120"/>
      <c r="AI92" s="120"/>
      <c r="AJ92" s="120"/>
      <c r="AK92" s="120"/>
      <c r="AL92" s="120"/>
    </row>
    <row r="93" spans="1:38" ht="7.5" customHeight="1">
      <c r="A93" s="146"/>
      <c r="C93" s="72"/>
      <c r="D93" s="40"/>
      <c r="E93" s="40"/>
      <c r="F93" s="40"/>
      <c r="G93" s="123"/>
      <c r="H93" s="40"/>
      <c r="I93" s="123"/>
      <c r="J93" s="40"/>
      <c r="K93" s="40"/>
      <c r="L93" s="40"/>
      <c r="M93" s="40"/>
      <c r="N93" s="130"/>
      <c r="O93" s="56"/>
      <c r="P93" s="123"/>
      <c r="Q93" s="62"/>
      <c r="R93" s="62"/>
      <c r="AB93" s="119"/>
      <c r="AC93" s="119"/>
      <c r="AD93" s="120"/>
      <c r="AE93" s="120"/>
      <c r="AF93" s="120"/>
      <c r="AG93" s="120"/>
      <c r="AH93" s="120"/>
      <c r="AI93" s="120"/>
      <c r="AJ93" s="120"/>
      <c r="AK93" s="120"/>
      <c r="AL93" s="120"/>
    </row>
    <row r="94" spans="4:38" ht="7.5" customHeight="1">
      <c r="D94" s="40"/>
      <c r="E94" s="40"/>
      <c r="F94" s="40"/>
      <c r="G94" s="123"/>
      <c r="H94" s="40"/>
      <c r="I94" s="123"/>
      <c r="J94" s="40"/>
      <c r="K94" s="40"/>
      <c r="L94" s="40"/>
      <c r="M94" s="40"/>
      <c r="N94" s="123"/>
      <c r="O94" s="40"/>
      <c r="P94" s="123"/>
      <c r="Q94" s="40"/>
      <c r="R94" s="40"/>
      <c r="AB94" s="119"/>
      <c r="AC94" s="119"/>
      <c r="AD94" s="120"/>
      <c r="AE94" s="120"/>
      <c r="AF94" s="120"/>
      <c r="AG94" s="120"/>
      <c r="AH94" s="120"/>
      <c r="AI94" s="120"/>
      <c r="AJ94" s="120"/>
      <c r="AK94" s="120"/>
      <c r="AL94" s="120"/>
    </row>
    <row r="95" spans="28:38" ht="7.5" customHeight="1">
      <c r="AB95" s="119"/>
      <c r="AC95" s="119"/>
      <c r="AD95" s="120"/>
      <c r="AE95" s="120"/>
      <c r="AF95" s="120"/>
      <c r="AG95" s="120"/>
      <c r="AH95" s="120"/>
      <c r="AI95" s="120"/>
      <c r="AJ95" s="120"/>
      <c r="AK95" s="120"/>
      <c r="AL95" s="120"/>
    </row>
    <row r="96" spans="28:38" ht="7.5" customHeight="1">
      <c r="AB96" s="119"/>
      <c r="AC96" s="119"/>
      <c r="AD96" s="120"/>
      <c r="AE96" s="120"/>
      <c r="AF96" s="120"/>
      <c r="AG96" s="120"/>
      <c r="AH96" s="120"/>
      <c r="AI96" s="120"/>
      <c r="AJ96" s="120"/>
      <c r="AK96" s="120"/>
      <c r="AL96" s="120"/>
    </row>
    <row r="97" spans="28:38" ht="7.5" customHeight="1">
      <c r="AB97" s="119"/>
      <c r="AC97" s="119"/>
      <c r="AD97" s="120"/>
      <c r="AE97" s="120"/>
      <c r="AF97" s="120"/>
      <c r="AG97" s="120"/>
      <c r="AH97" s="120"/>
      <c r="AI97" s="120"/>
      <c r="AJ97" s="120"/>
      <c r="AK97" s="120"/>
      <c r="AL97" s="120"/>
    </row>
    <row r="98" spans="28:38" ht="7.5" customHeight="1">
      <c r="AB98" s="119"/>
      <c r="AC98" s="119"/>
      <c r="AD98" s="120"/>
      <c r="AE98" s="120"/>
      <c r="AF98" s="120"/>
      <c r="AG98" s="120"/>
      <c r="AH98" s="120"/>
      <c r="AI98" s="120"/>
      <c r="AJ98" s="120"/>
      <c r="AK98" s="120"/>
      <c r="AL98" s="120"/>
    </row>
    <row r="99" spans="28:38" ht="7.5" customHeight="1">
      <c r="AB99" s="119"/>
      <c r="AC99" s="119"/>
      <c r="AD99" s="120"/>
      <c r="AE99" s="120"/>
      <c r="AF99" s="120"/>
      <c r="AG99" s="120"/>
      <c r="AH99" s="120"/>
      <c r="AI99" s="120"/>
      <c r="AJ99" s="120"/>
      <c r="AK99" s="120"/>
      <c r="AL99" s="120"/>
    </row>
    <row r="100" spans="28:38" ht="7.5" customHeight="1">
      <c r="AB100" s="119"/>
      <c r="AC100" s="119"/>
      <c r="AD100" s="120"/>
      <c r="AE100" s="120"/>
      <c r="AF100" s="120"/>
      <c r="AG100" s="120"/>
      <c r="AH100" s="120"/>
      <c r="AI100" s="120"/>
      <c r="AJ100" s="120"/>
      <c r="AK100" s="120"/>
      <c r="AL100" s="120"/>
    </row>
    <row r="101" spans="28:38" ht="7.5" customHeight="1">
      <c r="AB101" s="119"/>
      <c r="AC101" s="119"/>
      <c r="AD101" s="120"/>
      <c r="AE101" s="120"/>
      <c r="AF101" s="120"/>
      <c r="AG101" s="120"/>
      <c r="AH101" s="120"/>
      <c r="AI101" s="120"/>
      <c r="AJ101" s="120"/>
      <c r="AK101" s="120"/>
      <c r="AL101" s="120"/>
    </row>
    <row r="102" spans="28:38" ht="7.5" customHeight="1">
      <c r="AB102" s="119"/>
      <c r="AC102" s="119"/>
      <c r="AD102" s="120"/>
      <c r="AE102" s="120"/>
      <c r="AF102" s="120"/>
      <c r="AG102" s="120"/>
      <c r="AH102" s="120"/>
      <c r="AI102" s="120"/>
      <c r="AJ102" s="120"/>
      <c r="AK102" s="120"/>
      <c r="AL102" s="120"/>
    </row>
  </sheetData>
  <mergeCells count="121">
    <mergeCell ref="Q88:Q89"/>
    <mergeCell ref="B86:B87"/>
    <mergeCell ref="C86:C87"/>
    <mergeCell ref="B88:B89"/>
    <mergeCell ref="C88:C89"/>
    <mergeCell ref="AF75:AF76"/>
    <mergeCell ref="Y76:Y77"/>
    <mergeCell ref="N77:N78"/>
    <mergeCell ref="O77:O78"/>
    <mergeCell ref="P77:P78"/>
    <mergeCell ref="AE77:AE78"/>
    <mergeCell ref="AF77:AF78"/>
    <mergeCell ref="N75:N76"/>
    <mergeCell ref="O75:O76"/>
    <mergeCell ref="P75:P76"/>
    <mergeCell ref="AE75:AE76"/>
    <mergeCell ref="O73:O74"/>
    <mergeCell ref="P73:P74"/>
    <mergeCell ref="AE73:AE74"/>
    <mergeCell ref="AF73:AF74"/>
    <mergeCell ref="B70:B71"/>
    <mergeCell ref="C70:C71"/>
    <mergeCell ref="J70:J71"/>
    <mergeCell ref="N73:N74"/>
    <mergeCell ref="AC65:AC66"/>
    <mergeCell ref="A68:A69"/>
    <mergeCell ref="B68:B69"/>
    <mergeCell ref="C68:C69"/>
    <mergeCell ref="G65:G66"/>
    <mergeCell ref="H65:H66"/>
    <mergeCell ref="I65:I66"/>
    <mergeCell ref="AB65:AB66"/>
    <mergeCell ref="G63:G64"/>
    <mergeCell ref="H63:H64"/>
    <mergeCell ref="I63:I64"/>
    <mergeCell ref="AB63:AB64"/>
    <mergeCell ref="I61:I62"/>
    <mergeCell ref="AB61:AB62"/>
    <mergeCell ref="AC61:AC62"/>
    <mergeCell ref="Q62:Q63"/>
    <mergeCell ref="AC63:AC64"/>
    <mergeCell ref="B58:B59"/>
    <mergeCell ref="C58:C59"/>
    <mergeCell ref="G61:G62"/>
    <mergeCell ref="H61:H62"/>
    <mergeCell ref="AI53:AI54"/>
    <mergeCell ref="A56:A57"/>
    <mergeCell ref="B56:B57"/>
    <mergeCell ref="C56:C57"/>
    <mergeCell ref="J56:J57"/>
    <mergeCell ref="V53:V54"/>
    <mergeCell ref="W53:W54"/>
    <mergeCell ref="X53:X54"/>
    <mergeCell ref="AH53:AH54"/>
    <mergeCell ref="AH49:AH50"/>
    <mergeCell ref="AI49:AI50"/>
    <mergeCell ref="V51:V52"/>
    <mergeCell ref="W51:W52"/>
    <mergeCell ref="X51:X52"/>
    <mergeCell ref="AH51:AH52"/>
    <mergeCell ref="AI51:AI52"/>
    <mergeCell ref="J46:J47"/>
    <mergeCell ref="V49:V50"/>
    <mergeCell ref="W49:W50"/>
    <mergeCell ref="X49:X50"/>
    <mergeCell ref="B44:B45"/>
    <mergeCell ref="C44:C45"/>
    <mergeCell ref="B46:B47"/>
    <mergeCell ref="C46:C47"/>
    <mergeCell ref="AC39:AC40"/>
    <mergeCell ref="Q40:Q41"/>
    <mergeCell ref="G41:G42"/>
    <mergeCell ref="H41:H42"/>
    <mergeCell ref="I41:I42"/>
    <mergeCell ref="AB41:AB42"/>
    <mergeCell ref="AC41:AC42"/>
    <mergeCell ref="G39:G40"/>
    <mergeCell ref="H39:H40"/>
    <mergeCell ref="I39:I40"/>
    <mergeCell ref="AB39:AB40"/>
    <mergeCell ref="H37:H38"/>
    <mergeCell ref="I37:I38"/>
    <mergeCell ref="AB37:AB38"/>
    <mergeCell ref="AC37:AC38"/>
    <mergeCell ref="B34:B35"/>
    <mergeCell ref="C34:C35"/>
    <mergeCell ref="G37:G38"/>
    <mergeCell ref="AF29:AF30"/>
    <mergeCell ref="B32:B33"/>
    <mergeCell ref="C32:C33"/>
    <mergeCell ref="J32:J33"/>
    <mergeCell ref="N29:N30"/>
    <mergeCell ref="O29:O30"/>
    <mergeCell ref="P29:P30"/>
    <mergeCell ref="AE29:AE30"/>
    <mergeCell ref="AF25:AF26"/>
    <mergeCell ref="Y26:Y27"/>
    <mergeCell ref="AF27:AF28"/>
    <mergeCell ref="N27:N28"/>
    <mergeCell ref="O27:O28"/>
    <mergeCell ref="P27:P28"/>
    <mergeCell ref="AE27:AE28"/>
    <mergeCell ref="N25:N26"/>
    <mergeCell ref="O25:O26"/>
    <mergeCell ref="P25:P26"/>
    <mergeCell ref="AE25:AE26"/>
    <mergeCell ref="B14:B15"/>
    <mergeCell ref="C14:C15"/>
    <mergeCell ref="Q14:Q15"/>
    <mergeCell ref="B16:B17"/>
    <mergeCell ref="C16:C17"/>
    <mergeCell ref="A44:A45"/>
    <mergeCell ref="A46:A47"/>
    <mergeCell ref="A86:A87"/>
    <mergeCell ref="A88:A89"/>
    <mergeCell ref="A58:A59"/>
    <mergeCell ref="A70:A71"/>
    <mergeCell ref="A14:A15"/>
    <mergeCell ref="A16:A17"/>
    <mergeCell ref="A32:A33"/>
    <mergeCell ref="A34:A35"/>
  </mergeCells>
  <conditionalFormatting sqref="Y76:Y78 Y1 Y26:Y27 Q88:R89 Q62:R63 Q56:R57 Q70:R74 Q92:R93 Q82:R83 Q40:R41 Q14:R15 Q20:R21 Q10:R11 Q1:S1 J87:M88 J73:M80 J61:M66 J56:L57 J70:L71 H1:M1 J15:M16 J23:M30 J37:M42 J49:M55 J32:M33 J46:M47">
    <cfRule type="cellIs" priority="1" dxfId="0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12"/>
  <sheetViews>
    <sheetView workbookViewId="0" topLeftCell="A16">
      <selection activeCell="AT8" sqref="AT8"/>
    </sheetView>
  </sheetViews>
  <sheetFormatPr defaultColWidth="9.00390625" defaultRowHeight="13.5"/>
  <cols>
    <col min="1" max="1" width="3.50390625" style="545" bestFit="1" customWidth="1"/>
    <col min="2" max="2" width="11.50390625" style="37" customWidth="1"/>
    <col min="3" max="3" width="12.50390625" style="38" customWidth="1"/>
    <col min="4" max="4" width="2.50390625" style="38" customWidth="1"/>
    <col min="5" max="5" width="2.625" style="33" customWidth="1"/>
    <col min="6" max="6" width="1.625" style="33" customWidth="1"/>
    <col min="7" max="7" width="2.625" style="33" customWidth="1"/>
    <col min="8" max="9" width="2.50390625" style="33" customWidth="1"/>
    <col min="10" max="10" width="2.625" style="33" customWidth="1"/>
    <col min="11" max="11" width="1.625" style="33" customWidth="1"/>
    <col min="12" max="12" width="2.625" style="33" customWidth="1"/>
    <col min="13" max="14" width="2.50390625" style="33" customWidth="1"/>
    <col min="15" max="15" width="2.625" style="33" customWidth="1"/>
    <col min="16" max="16" width="1.625" style="33" customWidth="1"/>
    <col min="17" max="17" width="2.625" style="33" customWidth="1"/>
    <col min="18" max="19" width="2.50390625" style="33" customWidth="1"/>
    <col min="20" max="20" width="2.625" style="33" customWidth="1"/>
    <col min="21" max="21" width="1.625" style="33" customWidth="1"/>
    <col min="22" max="23" width="2.625" style="33" customWidth="1"/>
    <col min="24" max="25" width="1.00390625" style="33" customWidth="1"/>
    <col min="26" max="27" width="2.625" style="33" customWidth="1"/>
    <col min="28" max="28" width="1.625" style="33" customWidth="1"/>
    <col min="29" max="29" width="2.625" style="33" customWidth="1"/>
    <col min="30" max="31" width="2.50390625" style="33" customWidth="1"/>
    <col min="32" max="32" width="2.625" style="33" customWidth="1"/>
    <col min="33" max="33" width="1.625" style="33" customWidth="1"/>
    <col min="34" max="34" width="2.625" style="33" customWidth="1"/>
    <col min="35" max="36" width="2.50390625" style="33" customWidth="1"/>
    <col min="37" max="37" width="2.625" style="33" customWidth="1"/>
    <col min="38" max="38" width="1.625" style="33" customWidth="1"/>
    <col min="39" max="39" width="2.625" style="33" customWidth="1"/>
    <col min="40" max="41" width="2.50390625" style="33" customWidth="1"/>
    <col min="42" max="42" width="2.625" style="33" customWidth="1"/>
    <col min="43" max="43" width="1.625" style="33" customWidth="1"/>
    <col min="44" max="44" width="2.625" style="33" customWidth="1"/>
    <col min="45" max="45" width="2.50390625" style="33" customWidth="1"/>
    <col min="46" max="46" width="11.50390625" style="33" customWidth="1"/>
    <col min="47" max="47" width="12.50390625" style="33" customWidth="1"/>
    <col min="48" max="48" width="3.50390625" style="147" customWidth="1"/>
    <col min="49" max="53" width="2.50390625" style="141" customWidth="1"/>
    <col min="54" max="75" width="2.50390625" style="142" customWidth="1"/>
    <col min="76" max="82" width="2.50390625" style="140" customWidth="1"/>
    <col min="83" max="86" width="9.00390625" style="140" customWidth="1"/>
  </cols>
  <sheetData>
    <row r="1" spans="1:48" ht="21">
      <c r="A1" s="138">
        <v>21</v>
      </c>
      <c r="B1" s="34" t="s">
        <v>7</v>
      </c>
      <c r="C1" s="81"/>
      <c r="D1" s="8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82"/>
      <c r="AU1" s="81"/>
      <c r="AV1" s="139"/>
    </row>
    <row r="2" spans="1:48" ht="7.5" customHeight="1">
      <c r="A2" s="138"/>
      <c r="B2" s="34"/>
      <c r="C2" s="81"/>
      <c r="D2" s="8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82"/>
      <c r="AU2" s="81"/>
      <c r="AV2" s="139"/>
    </row>
    <row r="3" spans="1:48" ht="7.5" customHeight="1">
      <c r="A3" s="138"/>
      <c r="B3" s="34"/>
      <c r="C3" s="81"/>
      <c r="D3" s="8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82"/>
      <c r="AU3" s="81"/>
      <c r="AV3" s="139"/>
    </row>
    <row r="4" spans="1:48" ht="7.5" customHeight="1">
      <c r="A4" s="138"/>
      <c r="B4" s="34"/>
      <c r="C4" s="81"/>
      <c r="D4" s="8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82"/>
      <c r="AU4" s="81"/>
      <c r="AV4" s="139"/>
    </row>
    <row r="5" spans="1:48" ht="7.5" customHeight="1">
      <c r="A5" s="138"/>
      <c r="B5" s="34"/>
      <c r="C5" s="81"/>
      <c r="D5" s="8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82"/>
      <c r="AU5" s="81"/>
      <c r="AV5" s="139"/>
    </row>
    <row r="6" spans="1:48" ht="7.5" customHeight="1">
      <c r="A6" s="138"/>
      <c r="B6" s="34"/>
      <c r="C6" s="81"/>
      <c r="D6" s="8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83"/>
      <c r="AU6" s="81"/>
      <c r="AV6" s="139"/>
    </row>
    <row r="7" spans="1:48" ht="7.5" customHeight="1">
      <c r="A7" s="138"/>
      <c r="B7" s="34"/>
      <c r="C7" s="81"/>
      <c r="D7" s="8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83"/>
      <c r="AU7" s="81"/>
      <c r="AV7" s="139"/>
    </row>
    <row r="8" spans="1:48" ht="7.5" customHeight="1">
      <c r="A8" s="138"/>
      <c r="B8" s="34"/>
      <c r="C8" s="81"/>
      <c r="D8" s="81"/>
      <c r="E8" s="123"/>
      <c r="F8" s="62"/>
      <c r="G8" s="126"/>
      <c r="H8" s="62"/>
      <c r="I8" s="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83"/>
      <c r="AU8" s="81"/>
      <c r="AV8" s="139"/>
    </row>
    <row r="9" spans="1:48" ht="7.5" customHeight="1">
      <c r="A9" s="138"/>
      <c r="B9" s="34"/>
      <c r="C9" s="81"/>
      <c r="D9" s="81"/>
      <c r="E9" s="123"/>
      <c r="F9" s="62"/>
      <c r="G9" s="126"/>
      <c r="H9" s="62"/>
      <c r="I9" s="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82"/>
      <c r="AU9" s="81"/>
      <c r="AV9" s="139"/>
    </row>
    <row r="10" spans="1:48" ht="7.5" customHeight="1">
      <c r="A10" s="138"/>
      <c r="B10" s="84"/>
      <c r="C10" s="81"/>
      <c r="D10" s="81"/>
      <c r="E10" s="57"/>
      <c r="F10" s="57"/>
      <c r="G10" s="57"/>
      <c r="H10" s="40"/>
      <c r="I10" s="1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82"/>
      <c r="AU10" s="81"/>
      <c r="AV10" s="139"/>
    </row>
    <row r="11" spans="1:48" ht="7.5" customHeight="1">
      <c r="A11" s="364">
        <v>19</v>
      </c>
      <c r="B11" s="347" t="str">
        <f>IF(A11="","",VLOOKUP(A11,'参加者リスト'!$K$36:$M$121,2))</f>
        <v>佐伯芳香</v>
      </c>
      <c r="C11" s="349" t="str">
        <f>IF(A11="","",VLOOKUP(A11,'参加者リスト'!$K$36:$M$121,3))</f>
        <v>山口レディースクラブ</v>
      </c>
      <c r="D11" s="47"/>
      <c r="E11" s="57"/>
      <c r="F11" s="57"/>
      <c r="G11" s="57"/>
      <c r="H11" s="40"/>
      <c r="I11" s="62"/>
      <c r="J11" s="62"/>
      <c r="K11" s="62"/>
      <c r="L11" s="40"/>
      <c r="M11" s="352">
        <f>IF(J17="","",SUM(AZ17:AZ22))</f>
        <v>2</v>
      </c>
      <c r="N11" s="44"/>
      <c r="O11" s="62"/>
      <c r="P11" s="62"/>
      <c r="Q11" s="42"/>
      <c r="R11" s="42"/>
      <c r="S11" s="42"/>
      <c r="T11" s="42"/>
      <c r="U11" s="42"/>
      <c r="V11" s="42"/>
      <c r="W11" s="42"/>
      <c r="X11" s="42"/>
      <c r="Y11" s="42"/>
      <c r="Z11" s="85"/>
      <c r="AA11" s="85"/>
      <c r="AB11" s="85"/>
      <c r="AC11" s="85"/>
      <c r="AD11" s="85"/>
      <c r="AE11" s="86"/>
      <c r="AF11" s="86"/>
      <c r="AG11" s="86"/>
      <c r="AH11" s="86"/>
      <c r="AI11" s="86"/>
      <c r="AJ11" s="363">
        <f>IF(AK17="","",SUM(BR17:BR22))</f>
        <v>2</v>
      </c>
      <c r="AK11" s="87"/>
      <c r="AL11" s="87"/>
      <c r="AM11" s="87"/>
      <c r="AN11" s="88"/>
      <c r="AO11" s="68"/>
      <c r="AP11" s="68"/>
      <c r="AQ11" s="68"/>
      <c r="AR11" s="88"/>
      <c r="AS11" s="88"/>
      <c r="AT11" s="347" t="str">
        <f>IF(AV11="","",VLOOKUP(AV11,'参加者リスト'!$K$36:$M$121,2))</f>
        <v>篠田由紀恵</v>
      </c>
      <c r="AU11" s="349" t="str">
        <f>IF(AV11="","",VLOOKUP(AV11,'参加者リスト'!$K$36:$M$121,3))</f>
        <v>山口レディースクラブ</v>
      </c>
      <c r="AV11" s="218">
        <v>21</v>
      </c>
    </row>
    <row r="12" spans="1:48" ht="7.5" customHeight="1" thickBot="1">
      <c r="A12" s="364"/>
      <c r="B12" s="347"/>
      <c r="C12" s="349"/>
      <c r="D12" s="292"/>
      <c r="E12" s="256"/>
      <c r="F12" s="256"/>
      <c r="G12" s="256"/>
      <c r="H12" s="270"/>
      <c r="I12" s="290"/>
      <c r="J12" s="290"/>
      <c r="K12" s="290"/>
      <c r="L12" s="270"/>
      <c r="M12" s="352"/>
      <c r="N12" s="44"/>
      <c r="O12" s="62"/>
      <c r="P12" s="62"/>
      <c r="Q12" s="42"/>
      <c r="R12" s="42"/>
      <c r="S12" s="42"/>
      <c r="T12" s="42"/>
      <c r="U12" s="42"/>
      <c r="V12" s="42"/>
      <c r="W12" s="42"/>
      <c r="X12" s="42"/>
      <c r="Y12" s="42"/>
      <c r="Z12" s="85"/>
      <c r="AA12" s="85"/>
      <c r="AB12" s="85"/>
      <c r="AC12" s="85"/>
      <c r="AD12" s="85"/>
      <c r="AE12" s="86"/>
      <c r="AF12" s="86"/>
      <c r="AG12" s="86"/>
      <c r="AH12" s="86"/>
      <c r="AI12" s="86"/>
      <c r="AJ12" s="363"/>
      <c r="AK12" s="316"/>
      <c r="AL12" s="316"/>
      <c r="AM12" s="316"/>
      <c r="AN12" s="287"/>
      <c r="AO12" s="316"/>
      <c r="AP12" s="316"/>
      <c r="AQ12" s="316"/>
      <c r="AR12" s="287"/>
      <c r="AS12" s="287"/>
      <c r="AT12" s="347"/>
      <c r="AU12" s="349"/>
      <c r="AV12" s="218"/>
    </row>
    <row r="13" spans="1:71" ht="7.5" customHeight="1">
      <c r="A13" s="218">
        <v>20</v>
      </c>
      <c r="B13" s="347" t="str">
        <f>IF(A13="","",VLOOKUP(A13,'参加者リスト'!$K$36:$M$121,2))</f>
        <v>斉藤静枝</v>
      </c>
      <c r="C13" s="349" t="str">
        <f>IF(A13="","",VLOOKUP(A13,'参加者リスト'!$K$36:$M$121,3))</f>
        <v>山口レディースクラブ</v>
      </c>
      <c r="D13" s="31"/>
      <c r="E13" s="57"/>
      <c r="F13" s="57"/>
      <c r="G13" s="57"/>
      <c r="H13" s="70"/>
      <c r="I13" s="62"/>
      <c r="J13" s="62"/>
      <c r="K13" s="62"/>
      <c r="L13" s="40"/>
      <c r="M13" s="250"/>
      <c r="N13" s="40"/>
      <c r="O13" s="40"/>
      <c r="P13" s="40"/>
      <c r="Q13" s="40"/>
      <c r="R13" s="42"/>
      <c r="S13" s="42"/>
      <c r="T13" s="42"/>
      <c r="U13" s="42"/>
      <c r="V13" s="42"/>
      <c r="W13" s="42"/>
      <c r="X13" s="42"/>
      <c r="Y13" s="40"/>
      <c r="Z13" s="40"/>
      <c r="AA13" s="40"/>
      <c r="AB13" s="40"/>
      <c r="AC13" s="40"/>
      <c r="AD13" s="40"/>
      <c r="AE13" s="45"/>
      <c r="AF13" s="1"/>
      <c r="AG13" s="1"/>
      <c r="AH13" s="1"/>
      <c r="AI13" s="1"/>
      <c r="AJ13" s="284"/>
      <c r="AK13" s="69"/>
      <c r="AL13" s="69"/>
      <c r="AM13" s="69"/>
      <c r="AN13" s="69"/>
      <c r="AO13" s="69"/>
      <c r="AP13" s="69"/>
      <c r="AQ13" s="69"/>
      <c r="AR13" s="69"/>
      <c r="AS13" s="69"/>
      <c r="AT13" s="347" t="str">
        <f>IF(AV13="","",VLOOKUP(AV13,'参加者リスト'!$K$36:$M$121,2))</f>
        <v>瀬畑由紀子</v>
      </c>
      <c r="AU13" s="349" t="str">
        <f>IF(AV13="","",VLOOKUP(AV13,'参加者リスト'!$K$36:$M$121,3))</f>
        <v>山口レディースクラブ</v>
      </c>
      <c r="AV13" s="364">
        <v>22</v>
      </c>
      <c r="BR13" s="143"/>
      <c r="BS13" s="143"/>
    </row>
    <row r="14" spans="1:75" ht="7.5" customHeight="1">
      <c r="A14" s="218"/>
      <c r="B14" s="347"/>
      <c r="C14" s="349"/>
      <c r="D14" s="110"/>
      <c r="E14" s="57"/>
      <c r="F14" s="57"/>
      <c r="G14" s="57"/>
      <c r="H14" s="70"/>
      <c r="I14" s="62"/>
      <c r="J14" s="57"/>
      <c r="K14" s="57"/>
      <c r="L14" s="57"/>
      <c r="M14" s="250"/>
      <c r="N14" s="40"/>
      <c r="O14" s="40"/>
      <c r="P14" s="40"/>
      <c r="Q14" s="40"/>
      <c r="R14" s="42"/>
      <c r="S14" s="42"/>
      <c r="T14" s="42"/>
      <c r="U14" s="42"/>
      <c r="V14" s="42"/>
      <c r="W14" s="42"/>
      <c r="X14" s="85"/>
      <c r="Y14" s="40"/>
      <c r="Z14" s="40"/>
      <c r="AA14" s="40"/>
      <c r="AB14" s="40"/>
      <c r="AC14" s="40"/>
      <c r="AD14" s="40"/>
      <c r="AE14" s="45"/>
      <c r="AF14" s="1"/>
      <c r="AG14" s="1"/>
      <c r="AH14" s="1"/>
      <c r="AI14" s="1"/>
      <c r="AJ14" s="327"/>
      <c r="AK14" s="57"/>
      <c r="AL14" s="57"/>
      <c r="AM14" s="57"/>
      <c r="AN14" s="60"/>
      <c r="AO14" s="69"/>
      <c r="AP14" s="69"/>
      <c r="AQ14" s="69"/>
      <c r="AR14" s="60"/>
      <c r="AS14" s="60"/>
      <c r="AT14" s="347"/>
      <c r="AU14" s="349"/>
      <c r="AV14" s="364"/>
      <c r="BR14" s="143"/>
      <c r="BS14" s="143"/>
      <c r="BT14" s="148"/>
      <c r="BU14" s="148"/>
      <c r="BV14" s="148"/>
      <c r="BW14" s="148"/>
    </row>
    <row r="15" spans="1:75" ht="7.5" customHeight="1">
      <c r="A15" s="139"/>
      <c r="B15" s="46"/>
      <c r="C15" s="47"/>
      <c r="D15" s="110"/>
      <c r="E15" s="57"/>
      <c r="F15" s="57"/>
      <c r="G15" s="57"/>
      <c r="H15" s="1"/>
      <c r="I15" s="62"/>
      <c r="J15" s="57"/>
      <c r="K15" s="57"/>
      <c r="L15" s="57"/>
      <c r="M15" s="250"/>
      <c r="N15" s="40"/>
      <c r="O15" s="40"/>
      <c r="P15" s="40"/>
      <c r="Q15" s="40"/>
      <c r="R15" s="42"/>
      <c r="S15" s="42"/>
      <c r="T15" s="42"/>
      <c r="U15" s="42"/>
      <c r="V15" s="42"/>
      <c r="W15" s="42"/>
      <c r="X15" s="85"/>
      <c r="Y15" s="40"/>
      <c r="Z15" s="40"/>
      <c r="AA15" s="40"/>
      <c r="AB15" s="40"/>
      <c r="AC15" s="40"/>
      <c r="AD15" s="40"/>
      <c r="AE15" s="45"/>
      <c r="AF15" s="1"/>
      <c r="AG15" s="1"/>
      <c r="AH15" s="1"/>
      <c r="AI15" s="1"/>
      <c r="AJ15" s="327"/>
      <c r="AK15" s="57"/>
      <c r="AL15" s="57"/>
      <c r="AM15" s="57"/>
      <c r="AN15" s="60"/>
      <c r="AO15" s="69"/>
      <c r="AP15" s="69"/>
      <c r="AQ15" s="69"/>
      <c r="AR15" s="60"/>
      <c r="AS15" s="60"/>
      <c r="AT15" s="46"/>
      <c r="AU15" s="47"/>
      <c r="AV15" s="544"/>
      <c r="AZ15" s="143"/>
      <c r="BA15" s="143"/>
      <c r="BR15" s="143"/>
      <c r="BS15" s="143"/>
      <c r="BT15" s="148"/>
      <c r="BU15" s="148"/>
      <c r="BV15" s="148"/>
      <c r="BW15" s="148"/>
    </row>
    <row r="16" spans="1:75" ht="7.5" customHeight="1">
      <c r="A16" s="139"/>
      <c r="B16" s="46"/>
      <c r="C16" s="47"/>
      <c r="D16" s="110"/>
      <c r="E16" s="57"/>
      <c r="F16" s="57"/>
      <c r="G16" s="57"/>
      <c r="H16" s="1"/>
      <c r="I16" s="62"/>
      <c r="J16" s="57"/>
      <c r="K16" s="57"/>
      <c r="L16" s="57"/>
      <c r="M16" s="250"/>
      <c r="N16" s="40"/>
      <c r="O16" s="40"/>
      <c r="P16" s="40"/>
      <c r="Q16" s="40"/>
      <c r="R16" s="42"/>
      <c r="S16" s="42"/>
      <c r="T16" s="42"/>
      <c r="U16" s="42"/>
      <c r="V16" s="42"/>
      <c r="W16" s="42"/>
      <c r="X16" s="85"/>
      <c r="Y16" s="40"/>
      <c r="Z16" s="40"/>
      <c r="AA16" s="40"/>
      <c r="AB16" s="40"/>
      <c r="AC16" s="40"/>
      <c r="AD16" s="40"/>
      <c r="AE16" s="45"/>
      <c r="AF16" s="1"/>
      <c r="AG16" s="1"/>
      <c r="AH16" s="1"/>
      <c r="AI16" s="1"/>
      <c r="AJ16" s="327"/>
      <c r="AK16" s="57"/>
      <c r="AL16" s="57"/>
      <c r="AM16" s="57"/>
      <c r="AN16" s="60"/>
      <c r="AO16" s="69"/>
      <c r="AP16" s="69"/>
      <c r="AQ16" s="69"/>
      <c r="AR16" s="60"/>
      <c r="AS16" s="60"/>
      <c r="AT16" s="46"/>
      <c r="AU16" s="47"/>
      <c r="AV16" s="544"/>
      <c r="AZ16" s="143"/>
      <c r="BA16" s="143"/>
      <c r="BR16" s="143"/>
      <c r="BS16" s="143"/>
      <c r="BT16" s="148"/>
      <c r="BU16" s="148"/>
      <c r="BV16" s="148"/>
      <c r="BW16" s="148"/>
    </row>
    <row r="17" spans="1:75" ht="7.5" customHeight="1">
      <c r="A17" s="139"/>
      <c r="B17" s="46"/>
      <c r="C17" s="47"/>
      <c r="D17" s="110"/>
      <c r="E17" s="57"/>
      <c r="F17" s="57"/>
      <c r="G17" s="57"/>
      <c r="H17" s="1"/>
      <c r="I17" s="62"/>
      <c r="J17" s="434">
        <v>21</v>
      </c>
      <c r="K17" s="435" t="str">
        <f>IF(J17="","","-")</f>
        <v>-</v>
      </c>
      <c r="L17" s="434">
        <v>16</v>
      </c>
      <c r="M17" s="250"/>
      <c r="N17" s="40"/>
      <c r="O17" s="40"/>
      <c r="P17" s="40"/>
      <c r="Q17" s="40"/>
      <c r="R17" s="42"/>
      <c r="S17" s="42"/>
      <c r="T17" s="42"/>
      <c r="U17" s="42"/>
      <c r="V17" s="42"/>
      <c r="W17" s="42"/>
      <c r="X17" s="85"/>
      <c r="Y17" s="40"/>
      <c r="Z17" s="40"/>
      <c r="AA17" s="40"/>
      <c r="AB17" s="40"/>
      <c r="AC17" s="40"/>
      <c r="AD17" s="40"/>
      <c r="AE17" s="45"/>
      <c r="AF17" s="1"/>
      <c r="AG17" s="1"/>
      <c r="AH17" s="1"/>
      <c r="AI17" s="1"/>
      <c r="AJ17" s="327"/>
      <c r="AK17" s="434">
        <v>21</v>
      </c>
      <c r="AL17" s="435" t="str">
        <f>IF(AK17="","","-")</f>
        <v>-</v>
      </c>
      <c r="AM17" s="434">
        <v>13</v>
      </c>
      <c r="AN17" s="60"/>
      <c r="AO17" s="69"/>
      <c r="AP17" s="69"/>
      <c r="AQ17" s="69"/>
      <c r="AR17" s="60"/>
      <c r="AS17" s="60"/>
      <c r="AT17" s="46"/>
      <c r="AU17" s="47"/>
      <c r="AV17" s="544"/>
      <c r="AZ17" s="345">
        <f>IF(J17-L17&gt;0,1,0)</f>
        <v>1</v>
      </c>
      <c r="BA17" s="345">
        <f>IF(L17-J17&gt;0,1,0)</f>
        <v>0</v>
      </c>
      <c r="BR17" s="345">
        <f>IF(AK17-AM17&gt;0,1,0)</f>
        <v>1</v>
      </c>
      <c r="BS17" s="345">
        <f>IF(AM17-AK17&gt;0,1,0)</f>
        <v>0</v>
      </c>
      <c r="BT17" s="148"/>
      <c r="BU17" s="148"/>
      <c r="BV17" s="148"/>
      <c r="BW17" s="148"/>
    </row>
    <row r="18" spans="1:75" ht="7.5" customHeight="1">
      <c r="A18" s="139"/>
      <c r="B18" s="46"/>
      <c r="C18" s="47"/>
      <c r="D18" s="110"/>
      <c r="E18" s="57"/>
      <c r="F18" s="57"/>
      <c r="G18" s="57"/>
      <c r="H18" s="1"/>
      <c r="I18" s="62"/>
      <c r="J18" s="434"/>
      <c r="K18" s="435"/>
      <c r="L18" s="434"/>
      <c r="M18" s="250"/>
      <c r="N18" s="40"/>
      <c r="O18" s="40"/>
      <c r="P18" s="40"/>
      <c r="Q18" s="40"/>
      <c r="R18" s="352">
        <f>IF(O31="","",SUM(BC31:BC36))</f>
        <v>2</v>
      </c>
      <c r="S18" s="42"/>
      <c r="T18" s="42"/>
      <c r="U18" s="42"/>
      <c r="V18" s="42"/>
      <c r="W18" s="42"/>
      <c r="X18" s="85"/>
      <c r="Y18" s="40"/>
      <c r="Z18" s="40"/>
      <c r="AA18" s="40"/>
      <c r="AB18" s="40"/>
      <c r="AC18" s="40"/>
      <c r="AD18" s="40"/>
      <c r="AE18" s="363">
        <f>IF(AF31="","",SUM(BO31:BO36))</f>
        <v>2</v>
      </c>
      <c r="AF18" s="1"/>
      <c r="AG18" s="1"/>
      <c r="AH18" s="1"/>
      <c r="AI18" s="1"/>
      <c r="AJ18" s="327"/>
      <c r="AK18" s="434"/>
      <c r="AL18" s="435"/>
      <c r="AM18" s="434"/>
      <c r="AN18" s="60"/>
      <c r="AO18" s="69"/>
      <c r="AP18" s="69"/>
      <c r="AQ18" s="69"/>
      <c r="AR18" s="60"/>
      <c r="AS18" s="60"/>
      <c r="AT18" s="46"/>
      <c r="AU18" s="47"/>
      <c r="AV18" s="544"/>
      <c r="AZ18" s="345"/>
      <c r="BA18" s="345"/>
      <c r="BR18" s="345"/>
      <c r="BS18" s="345"/>
      <c r="BT18" s="148"/>
      <c r="BU18" s="148"/>
      <c r="BV18" s="148"/>
      <c r="BW18" s="148"/>
    </row>
    <row r="19" spans="1:75" ht="7.5" customHeight="1" thickBot="1">
      <c r="A19" s="139"/>
      <c r="B19" s="46"/>
      <c r="C19" s="47"/>
      <c r="D19" s="110"/>
      <c r="E19" s="125"/>
      <c r="F19" s="41"/>
      <c r="G19" s="123"/>
      <c r="H19" s="1"/>
      <c r="I19" s="62"/>
      <c r="J19" s="434"/>
      <c r="K19" s="435">
        <f>IF(J19="","","-")</f>
      </c>
      <c r="L19" s="434"/>
      <c r="M19" s="289"/>
      <c r="N19" s="270"/>
      <c r="O19" s="270"/>
      <c r="P19" s="270"/>
      <c r="Q19" s="270"/>
      <c r="R19" s="352"/>
      <c r="S19" s="42"/>
      <c r="T19" s="42"/>
      <c r="U19" s="42"/>
      <c r="V19" s="42"/>
      <c r="W19" s="42"/>
      <c r="X19" s="85"/>
      <c r="Y19" s="40"/>
      <c r="Z19" s="40"/>
      <c r="AA19" s="40"/>
      <c r="AB19" s="40"/>
      <c r="AC19" s="40"/>
      <c r="AD19" s="40"/>
      <c r="AE19" s="363"/>
      <c r="AF19" s="326"/>
      <c r="AG19" s="326"/>
      <c r="AH19" s="326"/>
      <c r="AI19" s="326"/>
      <c r="AJ19" s="328"/>
      <c r="AK19" s="434"/>
      <c r="AL19" s="435">
        <f>IF(AK19="","","-")</f>
      </c>
      <c r="AM19" s="434"/>
      <c r="AN19" s="60"/>
      <c r="AO19" s="69"/>
      <c r="AP19" s="69"/>
      <c r="AQ19" s="69"/>
      <c r="AR19" s="60"/>
      <c r="AS19" s="60"/>
      <c r="AT19" s="46"/>
      <c r="AU19" s="47"/>
      <c r="AV19" s="544"/>
      <c r="AZ19" s="345">
        <f>IF(J19-L19&gt;0,1,0)</f>
        <v>0</v>
      </c>
      <c r="BA19" s="345">
        <f>IF(L19-J19&gt;0,1,0)</f>
        <v>0</v>
      </c>
      <c r="BR19" s="345">
        <f>IF(AK19-AM19&gt;0,1,0)</f>
        <v>0</v>
      </c>
      <c r="BS19" s="345">
        <f>IF(AM19-AK19&gt;0,1,0)</f>
        <v>0</v>
      </c>
      <c r="BT19" s="148"/>
      <c r="BU19" s="148"/>
      <c r="BV19" s="148"/>
      <c r="BW19" s="148"/>
    </row>
    <row r="20" spans="1:75" ht="7.5" customHeight="1">
      <c r="A20" s="139"/>
      <c r="B20" s="46"/>
      <c r="C20" s="47"/>
      <c r="D20" s="110"/>
      <c r="E20" s="125"/>
      <c r="F20" s="41"/>
      <c r="G20" s="123"/>
      <c r="H20" s="1"/>
      <c r="I20" s="62"/>
      <c r="J20" s="434"/>
      <c r="K20" s="435"/>
      <c r="L20" s="438"/>
      <c r="M20" s="55"/>
      <c r="N20" s="40"/>
      <c r="O20" s="40"/>
      <c r="P20" s="40"/>
      <c r="Q20" s="40"/>
      <c r="R20" s="250"/>
      <c r="S20" s="40"/>
      <c r="T20" s="40"/>
      <c r="U20" s="40"/>
      <c r="V20" s="40"/>
      <c r="W20" s="42"/>
      <c r="X20" s="85"/>
      <c r="Y20" s="40"/>
      <c r="Z20" s="40"/>
      <c r="AA20" s="40"/>
      <c r="AB20" s="40"/>
      <c r="AC20" s="40"/>
      <c r="AD20" s="40"/>
      <c r="AE20" s="319"/>
      <c r="AF20" s="1"/>
      <c r="AG20" s="1"/>
      <c r="AH20" s="1"/>
      <c r="AI20" s="1"/>
      <c r="AJ20" s="68"/>
      <c r="AK20" s="476"/>
      <c r="AL20" s="435"/>
      <c r="AM20" s="434"/>
      <c r="AN20" s="60"/>
      <c r="AO20" s="69"/>
      <c r="AP20" s="69"/>
      <c r="AQ20" s="69"/>
      <c r="AR20" s="60"/>
      <c r="AS20" s="60"/>
      <c r="AT20" s="46"/>
      <c r="AU20" s="47"/>
      <c r="AV20" s="544"/>
      <c r="AZ20" s="345"/>
      <c r="BA20" s="345"/>
      <c r="BR20" s="345"/>
      <c r="BS20" s="345"/>
      <c r="BT20" s="148"/>
      <c r="BU20" s="148"/>
      <c r="BV20" s="148"/>
      <c r="BW20" s="148"/>
    </row>
    <row r="21" spans="1:75" ht="7.5" customHeight="1">
      <c r="A21" s="139"/>
      <c r="B21" s="82"/>
      <c r="C21" s="81"/>
      <c r="D21" s="160"/>
      <c r="E21" s="40"/>
      <c r="F21" s="40"/>
      <c r="G21" s="56"/>
      <c r="H21" s="62"/>
      <c r="I21" s="62"/>
      <c r="J21" s="434">
        <v>21</v>
      </c>
      <c r="K21" s="435" t="str">
        <f>IF(J21="","","-")</f>
        <v>-</v>
      </c>
      <c r="L21" s="438">
        <v>15</v>
      </c>
      <c r="M21" s="55"/>
      <c r="N21" s="40"/>
      <c r="O21" s="40"/>
      <c r="P21" s="40"/>
      <c r="Q21" s="40"/>
      <c r="R21" s="333"/>
      <c r="S21" s="62"/>
      <c r="T21" s="62"/>
      <c r="U21" s="62"/>
      <c r="V21" s="40"/>
      <c r="W21" s="42"/>
      <c r="X21" s="85"/>
      <c r="Y21" s="40"/>
      <c r="Z21" s="40"/>
      <c r="AA21" s="40"/>
      <c r="AB21" s="40"/>
      <c r="AC21" s="40"/>
      <c r="AD21" s="40"/>
      <c r="AE21" s="335"/>
      <c r="AF21" s="68"/>
      <c r="AG21" s="68"/>
      <c r="AH21" s="68"/>
      <c r="AI21" s="68"/>
      <c r="AJ21" s="68"/>
      <c r="AK21" s="476">
        <v>21</v>
      </c>
      <c r="AL21" s="435" t="str">
        <f>IF(AK21="","","-")</f>
        <v>-</v>
      </c>
      <c r="AM21" s="434">
        <v>17</v>
      </c>
      <c r="AN21" s="60"/>
      <c r="AO21" s="69"/>
      <c r="AP21" s="69"/>
      <c r="AQ21" s="69"/>
      <c r="AR21" s="60"/>
      <c r="AS21" s="60"/>
      <c r="AT21" s="82"/>
      <c r="AU21" s="81"/>
      <c r="AV21" s="139"/>
      <c r="AZ21" s="345">
        <f>IF(J21-L21&gt;0,1,0)</f>
        <v>1</v>
      </c>
      <c r="BA21" s="345">
        <f>IF(L21-J21&gt;0,1,0)</f>
        <v>0</v>
      </c>
      <c r="BR21" s="345">
        <f>IF(AK21-AM21&gt;0,1,0)</f>
        <v>1</v>
      </c>
      <c r="BS21" s="345">
        <f>IF(AM21-AK21&gt;0,1,0)</f>
        <v>0</v>
      </c>
      <c r="BT21" s="148"/>
      <c r="BU21" s="148"/>
      <c r="BV21" s="148"/>
      <c r="BW21" s="148"/>
    </row>
    <row r="22" spans="1:75" ht="7.5" customHeight="1">
      <c r="A22" s="364">
        <v>17</v>
      </c>
      <c r="B22" s="347" t="str">
        <f>IF(A22="","",VLOOKUP(A22,'参加者リスト'!$K$36:$M$121,2))</f>
        <v>井上裕子</v>
      </c>
      <c r="C22" s="349" t="str">
        <f>IF(A22="","",VLOOKUP(A22,'参加者リスト'!$K$36:$M$121,3))</f>
        <v>下松エンジェル</v>
      </c>
      <c r="D22" s="110"/>
      <c r="E22" s="123"/>
      <c r="F22" s="62"/>
      <c r="G22" s="126"/>
      <c r="H22" s="351">
        <f>IF(E24="","",SUM(AW24:AW29))</f>
        <v>0</v>
      </c>
      <c r="I22" s="62"/>
      <c r="J22" s="434"/>
      <c r="K22" s="435"/>
      <c r="L22" s="438"/>
      <c r="M22" s="55"/>
      <c r="N22" s="40"/>
      <c r="O22" s="40"/>
      <c r="P22" s="40"/>
      <c r="Q22" s="40"/>
      <c r="R22" s="333"/>
      <c r="S22" s="62"/>
      <c r="T22" s="62"/>
      <c r="U22" s="62"/>
      <c r="V22" s="40"/>
      <c r="W22" s="40"/>
      <c r="X22" s="49"/>
      <c r="Y22" s="40"/>
      <c r="Z22" s="40"/>
      <c r="AA22" s="40"/>
      <c r="AB22" s="40"/>
      <c r="AC22" s="40"/>
      <c r="AD22" s="40"/>
      <c r="AE22" s="335"/>
      <c r="AF22" s="68"/>
      <c r="AG22" s="68"/>
      <c r="AH22" s="68"/>
      <c r="AI22" s="68"/>
      <c r="AJ22" s="68"/>
      <c r="AK22" s="476"/>
      <c r="AL22" s="435"/>
      <c r="AM22" s="434"/>
      <c r="AN22" s="60"/>
      <c r="AO22" s="363">
        <f>IF(AP24="","",SUM(BU24:BU29))</f>
        <v>2</v>
      </c>
      <c r="AP22" s="1"/>
      <c r="AQ22" s="1"/>
      <c r="AR22" s="1"/>
      <c r="AS22" s="1"/>
      <c r="AT22" s="347" t="str">
        <f>IF(AV22="","",VLOOKUP(AV22,'参加者リスト'!$K$36:$M$121,2))</f>
        <v>小林真琴</v>
      </c>
      <c r="AU22" s="349" t="str">
        <f>IF(AV22="","",VLOOKUP(AV22,'参加者リスト'!$K$36:$M$121,3))</f>
        <v>マイスタイル</v>
      </c>
      <c r="AV22" s="218">
        <v>41</v>
      </c>
      <c r="AZ22" s="345"/>
      <c r="BA22" s="345"/>
      <c r="BR22" s="345"/>
      <c r="BS22" s="345"/>
      <c r="BT22" s="148"/>
      <c r="BU22" s="148"/>
      <c r="BV22" s="148"/>
      <c r="BW22" s="148"/>
    </row>
    <row r="23" spans="1:75" ht="7.5" customHeight="1" thickBot="1">
      <c r="A23" s="364"/>
      <c r="B23" s="347"/>
      <c r="C23" s="349"/>
      <c r="D23" s="159"/>
      <c r="E23" s="122"/>
      <c r="F23" s="63"/>
      <c r="G23" s="127"/>
      <c r="H23" s="351"/>
      <c r="I23" s="62"/>
      <c r="J23" s="57"/>
      <c r="K23" s="57"/>
      <c r="L23" s="64"/>
      <c r="M23" s="62"/>
      <c r="N23" s="62"/>
      <c r="O23" s="62"/>
      <c r="P23" s="62"/>
      <c r="Q23" s="40"/>
      <c r="R23" s="250"/>
      <c r="S23" s="40"/>
      <c r="T23" s="40"/>
      <c r="U23" s="40"/>
      <c r="V23" s="49"/>
      <c r="W23" s="40"/>
      <c r="X23" s="85"/>
      <c r="Y23" s="40"/>
      <c r="Z23" s="40"/>
      <c r="AA23" s="40"/>
      <c r="AB23" s="40"/>
      <c r="AC23" s="40"/>
      <c r="AD23" s="40"/>
      <c r="AE23" s="319"/>
      <c r="AF23" s="1"/>
      <c r="AG23" s="1"/>
      <c r="AH23" s="1"/>
      <c r="AI23" s="1"/>
      <c r="AJ23" s="69"/>
      <c r="AK23" s="92"/>
      <c r="AL23" s="57"/>
      <c r="AM23" s="57"/>
      <c r="AN23" s="60"/>
      <c r="AO23" s="363"/>
      <c r="AP23" s="326"/>
      <c r="AQ23" s="326"/>
      <c r="AR23" s="326"/>
      <c r="AS23" s="326"/>
      <c r="AT23" s="347"/>
      <c r="AU23" s="349"/>
      <c r="AV23" s="218"/>
      <c r="AZ23" s="143"/>
      <c r="BA23" s="143"/>
      <c r="BR23" s="143"/>
      <c r="BS23" s="143"/>
      <c r="BT23" s="148"/>
      <c r="BU23" s="143"/>
      <c r="BV23" s="143"/>
      <c r="BW23" s="148"/>
    </row>
    <row r="24" spans="1:75" ht="7.5" customHeight="1">
      <c r="A24" s="218">
        <v>18</v>
      </c>
      <c r="B24" s="347" t="str">
        <f>IF(A24="","",VLOOKUP(A24,'参加者リスト'!$K$36:$M$121,2))</f>
        <v>南　佳子</v>
      </c>
      <c r="C24" s="349" t="str">
        <f>IF(A24="","",VLOOKUP(A24,'参加者リスト'!$K$36:$M$121,3))</f>
        <v>平生バド連盟</v>
      </c>
      <c r="D24" s="32"/>
      <c r="E24" s="475">
        <v>19</v>
      </c>
      <c r="F24" s="474" t="str">
        <f>IF(E24="","","-")</f>
        <v>-</v>
      </c>
      <c r="G24" s="484">
        <v>21</v>
      </c>
      <c r="H24" s="40"/>
      <c r="I24" s="62"/>
      <c r="J24" s="57"/>
      <c r="K24" s="57"/>
      <c r="L24" s="64"/>
      <c r="M24" s="70"/>
      <c r="N24" s="62"/>
      <c r="O24" s="62"/>
      <c r="P24" s="62"/>
      <c r="Q24" s="40"/>
      <c r="R24" s="250"/>
      <c r="S24" s="40"/>
      <c r="T24" s="40"/>
      <c r="U24" s="40"/>
      <c r="V24" s="49"/>
      <c r="W24" s="40"/>
      <c r="X24" s="49"/>
      <c r="Y24" s="40"/>
      <c r="Z24" s="40"/>
      <c r="AA24" s="40"/>
      <c r="AB24" s="40"/>
      <c r="AC24" s="40"/>
      <c r="AD24" s="40"/>
      <c r="AE24" s="284"/>
      <c r="AF24" s="69"/>
      <c r="AG24" s="69"/>
      <c r="AH24" s="69"/>
      <c r="AI24" s="69"/>
      <c r="AJ24" s="69"/>
      <c r="AK24" s="92"/>
      <c r="AL24" s="57"/>
      <c r="AM24" s="57"/>
      <c r="AN24" s="60"/>
      <c r="AO24" s="284"/>
      <c r="AP24" s="434">
        <v>19</v>
      </c>
      <c r="AQ24" s="435" t="str">
        <f>IF(AP24="","","-")</f>
        <v>-</v>
      </c>
      <c r="AR24" s="434">
        <v>21</v>
      </c>
      <c r="AS24" s="57"/>
      <c r="AT24" s="347" t="str">
        <f>IF(AV24="","",VLOOKUP(AV24,'参加者リスト'!$K$36:$M$121,2))</f>
        <v>沖山智恵子</v>
      </c>
      <c r="AU24" s="349" t="str">
        <f>IF(AV24="","",VLOOKUP(AV24,'参加者リスト'!$K$36:$M$121,3))</f>
        <v>ブルータンキース</v>
      </c>
      <c r="AV24" s="364">
        <v>42</v>
      </c>
      <c r="AW24" s="345">
        <f>IF(E24-G24&gt;0,1,0)</f>
        <v>0</v>
      </c>
      <c r="AX24" s="345">
        <f>IF(G24-E24&gt;0,1,0)</f>
        <v>1</v>
      </c>
      <c r="AZ24" s="143"/>
      <c r="BA24" s="143"/>
      <c r="BR24" s="143"/>
      <c r="BS24" s="143"/>
      <c r="BT24" s="148"/>
      <c r="BU24" s="345">
        <f>IF(AP24-AR24&gt;0,1,0)</f>
        <v>0</v>
      </c>
      <c r="BV24" s="345">
        <f>IF(AR24-AP24&gt;0,1,0)</f>
        <v>1</v>
      </c>
      <c r="BW24" s="148"/>
    </row>
    <row r="25" spans="1:75" ht="7.5" customHeight="1">
      <c r="A25" s="218"/>
      <c r="B25" s="347"/>
      <c r="C25" s="349"/>
      <c r="D25" s="47"/>
      <c r="E25" s="434"/>
      <c r="F25" s="435"/>
      <c r="G25" s="438"/>
      <c r="H25" s="40"/>
      <c r="I25" s="62"/>
      <c r="J25" s="57"/>
      <c r="K25" s="57"/>
      <c r="L25" s="64"/>
      <c r="M25" s="152"/>
      <c r="N25" s="40"/>
      <c r="O25" s="40"/>
      <c r="P25" s="40"/>
      <c r="Q25" s="40"/>
      <c r="R25" s="250"/>
      <c r="S25" s="40"/>
      <c r="T25" s="40"/>
      <c r="U25" s="40"/>
      <c r="V25" s="40"/>
      <c r="W25" s="40"/>
      <c r="X25" s="49"/>
      <c r="Y25" s="69"/>
      <c r="Z25" s="49"/>
      <c r="AA25" s="49"/>
      <c r="AB25" s="49"/>
      <c r="AC25" s="49"/>
      <c r="AD25" s="49"/>
      <c r="AE25" s="284"/>
      <c r="AF25" s="69"/>
      <c r="AG25" s="69"/>
      <c r="AH25" s="69"/>
      <c r="AI25" s="69"/>
      <c r="AJ25" s="88"/>
      <c r="AK25" s="92"/>
      <c r="AL25" s="57"/>
      <c r="AM25" s="57"/>
      <c r="AN25" s="60"/>
      <c r="AO25" s="285"/>
      <c r="AP25" s="434"/>
      <c r="AQ25" s="435"/>
      <c r="AR25" s="434"/>
      <c r="AS25" s="57"/>
      <c r="AT25" s="347"/>
      <c r="AU25" s="349"/>
      <c r="AV25" s="364"/>
      <c r="AW25" s="345"/>
      <c r="AX25" s="345"/>
      <c r="AZ25" s="143"/>
      <c r="BA25" s="143"/>
      <c r="BR25" s="143"/>
      <c r="BS25" s="143"/>
      <c r="BT25" s="148"/>
      <c r="BU25" s="345"/>
      <c r="BV25" s="345"/>
      <c r="BW25" s="148"/>
    </row>
    <row r="26" spans="1:75" ht="7.5" customHeight="1" thickBot="1">
      <c r="A26" s="139"/>
      <c r="B26" s="82"/>
      <c r="C26" s="81"/>
      <c r="D26" s="81"/>
      <c r="E26" s="434"/>
      <c r="F26" s="435">
        <f>IF(E26="","","-")</f>
      </c>
      <c r="G26" s="438"/>
      <c r="H26" s="40"/>
      <c r="I26" s="62"/>
      <c r="J26" s="62"/>
      <c r="K26" s="62"/>
      <c r="L26" s="66"/>
      <c r="M26" s="40"/>
      <c r="N26" s="40"/>
      <c r="O26" s="40"/>
      <c r="P26" s="40"/>
      <c r="Q26" s="40"/>
      <c r="R26" s="250"/>
      <c r="S26" s="40"/>
      <c r="T26" s="40"/>
      <c r="U26" s="40"/>
      <c r="V26" s="40"/>
      <c r="W26" s="40"/>
      <c r="X26" s="49"/>
      <c r="Y26" s="69"/>
      <c r="Z26" s="49"/>
      <c r="AA26" s="49"/>
      <c r="AB26" s="49"/>
      <c r="AC26" s="49"/>
      <c r="AD26" s="49"/>
      <c r="AE26" s="285"/>
      <c r="AF26" s="88"/>
      <c r="AG26" s="88"/>
      <c r="AH26" s="88"/>
      <c r="AI26" s="88"/>
      <c r="AJ26" s="88"/>
      <c r="AK26" s="286"/>
      <c r="AL26" s="287"/>
      <c r="AM26" s="287"/>
      <c r="AN26" s="287"/>
      <c r="AO26" s="288"/>
      <c r="AP26" s="434">
        <v>21</v>
      </c>
      <c r="AQ26" s="435" t="str">
        <f>IF(AP26="","","-")</f>
        <v>-</v>
      </c>
      <c r="AR26" s="434">
        <v>16</v>
      </c>
      <c r="AS26" s="57"/>
      <c r="AW26" s="345">
        <f>IF(E26-G26&gt;0,1,0)</f>
        <v>0</v>
      </c>
      <c r="AX26" s="345">
        <f>IF(G26-E26&gt;0,1,0)</f>
        <v>0</v>
      </c>
      <c r="BR26" s="148"/>
      <c r="BS26" s="148"/>
      <c r="BT26" s="148"/>
      <c r="BU26" s="345">
        <f>IF(AP26-AR26&gt;0,1,0)</f>
        <v>1</v>
      </c>
      <c r="BV26" s="345">
        <f>IF(AR26-AP26&gt;0,1,0)</f>
        <v>0</v>
      </c>
      <c r="BW26" s="148"/>
    </row>
    <row r="27" spans="1:75" ht="7.5" customHeight="1">
      <c r="A27" s="139"/>
      <c r="B27" s="82"/>
      <c r="C27" s="81"/>
      <c r="D27" s="81"/>
      <c r="E27" s="434"/>
      <c r="F27" s="435"/>
      <c r="G27" s="434"/>
      <c r="H27" s="257"/>
      <c r="I27" s="258"/>
      <c r="J27" s="258"/>
      <c r="K27" s="258"/>
      <c r="L27" s="247"/>
      <c r="M27" s="346">
        <f>IF(J17="","",SUM(BA17:BA22))</f>
        <v>0</v>
      </c>
      <c r="N27" s="70"/>
      <c r="O27" s="70"/>
      <c r="P27" s="70"/>
      <c r="Q27" s="40"/>
      <c r="R27" s="250"/>
      <c r="S27" s="40"/>
      <c r="T27" s="40"/>
      <c r="U27" s="40"/>
      <c r="V27" s="40"/>
      <c r="W27" s="40"/>
      <c r="X27" s="49"/>
      <c r="Y27" s="69"/>
      <c r="Z27" s="40"/>
      <c r="AA27" s="40"/>
      <c r="AB27" s="40"/>
      <c r="AC27" s="40"/>
      <c r="AD27" s="40"/>
      <c r="AE27" s="285"/>
      <c r="AF27" s="88"/>
      <c r="AG27" s="88"/>
      <c r="AH27" s="88"/>
      <c r="AI27" s="88"/>
      <c r="AJ27" s="217">
        <f>IF(AK17="","",SUM(BS17:BS22))</f>
        <v>0</v>
      </c>
      <c r="AK27" s="95"/>
      <c r="AL27" s="95"/>
      <c r="AM27" s="95"/>
      <c r="AN27" s="88"/>
      <c r="AO27" s="95"/>
      <c r="AP27" s="476"/>
      <c r="AQ27" s="435"/>
      <c r="AR27" s="434"/>
      <c r="AS27" s="57"/>
      <c r="AW27" s="345"/>
      <c r="AX27" s="345"/>
      <c r="BR27" s="148"/>
      <c r="BS27" s="148"/>
      <c r="BT27" s="148"/>
      <c r="BU27" s="345"/>
      <c r="BV27" s="345"/>
      <c r="BW27" s="148"/>
    </row>
    <row r="28" spans="1:75" ht="7.5" customHeight="1">
      <c r="A28" s="364">
        <v>7</v>
      </c>
      <c r="B28" s="347" t="str">
        <f>IF(A28="","",VLOOKUP(A28,'参加者リスト'!$K$36:$M$121,2))</f>
        <v>松村万里子</v>
      </c>
      <c r="C28" s="349" t="str">
        <f>IF(A28="","",VLOOKUP(A28,'参加者リスト'!$K$36:$M$121,3))</f>
        <v>西京スマッシュ</v>
      </c>
      <c r="D28" s="47"/>
      <c r="E28" s="434">
        <v>10</v>
      </c>
      <c r="F28" s="435" t="str">
        <f>IF(E28="","","-")</f>
        <v>-</v>
      </c>
      <c r="G28" s="434">
        <v>21</v>
      </c>
      <c r="H28" s="249"/>
      <c r="I28" s="70"/>
      <c r="J28" s="70"/>
      <c r="K28" s="70"/>
      <c r="L28" s="56"/>
      <c r="M28" s="346"/>
      <c r="N28" s="70"/>
      <c r="O28" s="70"/>
      <c r="P28" s="70"/>
      <c r="Q28" s="40"/>
      <c r="R28" s="250"/>
      <c r="S28" s="40"/>
      <c r="T28" s="40"/>
      <c r="U28" s="40"/>
      <c r="V28" s="40"/>
      <c r="W28" s="40"/>
      <c r="X28" s="49"/>
      <c r="Y28" s="69"/>
      <c r="Z28" s="40"/>
      <c r="AA28" s="40"/>
      <c r="AB28" s="40"/>
      <c r="AC28" s="40"/>
      <c r="AD28" s="40"/>
      <c r="AE28" s="285"/>
      <c r="AF28" s="88"/>
      <c r="AG28" s="88"/>
      <c r="AH28" s="88"/>
      <c r="AI28" s="88"/>
      <c r="AJ28" s="217"/>
      <c r="AK28" s="95"/>
      <c r="AL28" s="95"/>
      <c r="AM28" s="95"/>
      <c r="AN28" s="60"/>
      <c r="AO28" s="95"/>
      <c r="AP28" s="476">
        <v>21</v>
      </c>
      <c r="AQ28" s="435" t="str">
        <f>IF(AP28="","","-")</f>
        <v>-</v>
      </c>
      <c r="AR28" s="434">
        <v>12</v>
      </c>
      <c r="AS28" s="57"/>
      <c r="AT28" s="347" t="str">
        <f>IF(AV28="","",VLOOKUP(AV28,'参加者リスト'!$K$36:$M$121,2))</f>
        <v>西村真里</v>
      </c>
      <c r="AU28" s="349" t="str">
        <f>IF(AV28="","",VLOOKUP(AV28,'参加者リスト'!$K$36:$M$121,3))</f>
        <v>クリアーズ</v>
      </c>
      <c r="AV28" s="218">
        <v>13</v>
      </c>
      <c r="AW28" s="345">
        <f>IF(E28-G28&gt;0,1,0)</f>
        <v>0</v>
      </c>
      <c r="AX28" s="345">
        <f>IF(G28-E28&gt;0,1,0)</f>
        <v>1</v>
      </c>
      <c r="BR28" s="148"/>
      <c r="BS28" s="148"/>
      <c r="BT28" s="148"/>
      <c r="BU28" s="345">
        <f>IF(AP28-AR28&gt;0,1,0)</f>
        <v>1</v>
      </c>
      <c r="BV28" s="345">
        <f>IF(AR28-AP28&gt;0,1,0)</f>
        <v>0</v>
      </c>
      <c r="BW28" s="148"/>
    </row>
    <row r="29" spans="1:75" ht="7.5" customHeight="1" thickBot="1">
      <c r="A29" s="364"/>
      <c r="B29" s="347"/>
      <c r="C29" s="349"/>
      <c r="D29" s="47"/>
      <c r="E29" s="434"/>
      <c r="F29" s="435"/>
      <c r="G29" s="434"/>
      <c r="H29" s="263"/>
      <c r="I29" s="40"/>
      <c r="J29" s="40"/>
      <c r="K29" s="40"/>
      <c r="L29" s="56"/>
      <c r="M29" s="40"/>
      <c r="N29" s="40"/>
      <c r="O29" s="40"/>
      <c r="P29" s="40"/>
      <c r="Q29" s="40"/>
      <c r="R29" s="250"/>
      <c r="S29" s="40"/>
      <c r="T29" s="40"/>
      <c r="U29" s="40"/>
      <c r="V29" s="40"/>
      <c r="W29" s="40"/>
      <c r="X29" s="49"/>
      <c r="Y29" s="69"/>
      <c r="AA29" s="49"/>
      <c r="AB29" s="49"/>
      <c r="AC29" s="49"/>
      <c r="AD29" s="49"/>
      <c r="AE29" s="285"/>
      <c r="AF29" s="88"/>
      <c r="AG29" s="88"/>
      <c r="AH29" s="88"/>
      <c r="AI29" s="88"/>
      <c r="AJ29" s="88"/>
      <c r="AK29" s="88"/>
      <c r="AL29" s="88"/>
      <c r="AM29" s="88"/>
      <c r="AN29" s="60"/>
      <c r="AO29" s="95"/>
      <c r="AP29" s="495"/>
      <c r="AQ29" s="481"/>
      <c r="AR29" s="480"/>
      <c r="AS29" s="67"/>
      <c r="AT29" s="347"/>
      <c r="AU29" s="349"/>
      <c r="AV29" s="218"/>
      <c r="AW29" s="345"/>
      <c r="AX29" s="345"/>
      <c r="BO29" s="143"/>
      <c r="BP29" s="143"/>
      <c r="BR29" s="148"/>
      <c r="BS29" s="148"/>
      <c r="BT29" s="148"/>
      <c r="BU29" s="345"/>
      <c r="BV29" s="345"/>
      <c r="BW29" s="148"/>
    </row>
    <row r="30" spans="1:75" ht="7.5" customHeight="1">
      <c r="A30" s="218">
        <v>8</v>
      </c>
      <c r="B30" s="347" t="str">
        <f>IF(A30="","",VLOOKUP(A30,'参加者リスト'!$K$36:$M$121,2))</f>
        <v>槐島千恵</v>
      </c>
      <c r="C30" s="349" t="str">
        <f>IF(A30="","",VLOOKUP(A30,'参加者リスト'!$K$36:$M$121,3))</f>
        <v>西京スマッシュ</v>
      </c>
      <c r="D30" s="268"/>
      <c r="E30" s="265"/>
      <c r="F30" s="266"/>
      <c r="G30" s="267"/>
      <c r="H30" s="346">
        <f>IF(E24="","",SUM(AX24:AX29))</f>
        <v>2</v>
      </c>
      <c r="I30" s="70"/>
      <c r="J30" s="70"/>
      <c r="K30" s="70"/>
      <c r="L30" s="56"/>
      <c r="M30" s="40"/>
      <c r="N30" s="40"/>
      <c r="O30" s="40"/>
      <c r="P30" s="40"/>
      <c r="Q30" s="40"/>
      <c r="R30" s="250"/>
      <c r="S30" s="40"/>
      <c r="T30" s="40"/>
      <c r="U30" s="40"/>
      <c r="V30" s="40"/>
      <c r="X30" s="49"/>
      <c r="Y30" s="69"/>
      <c r="AA30" s="49"/>
      <c r="AB30" s="49"/>
      <c r="AC30" s="49"/>
      <c r="AD30" s="49"/>
      <c r="AE30" s="327"/>
      <c r="AF30" s="68"/>
      <c r="AG30" s="68"/>
      <c r="AH30" s="68"/>
      <c r="AI30" s="68"/>
      <c r="AJ30" s="88"/>
      <c r="AK30" s="88"/>
      <c r="AL30" s="88"/>
      <c r="AM30" s="88"/>
      <c r="AN30" s="60"/>
      <c r="AO30" s="217">
        <f>IF(AP24="","",SUM(BV24:BV29))</f>
        <v>1</v>
      </c>
      <c r="AP30" s="57"/>
      <c r="AQ30" s="57"/>
      <c r="AR30" s="57"/>
      <c r="AS30" s="57"/>
      <c r="AT30" s="347" t="str">
        <f>IF(AV30="","",VLOOKUP(AV30,'参加者リスト'!$K$36:$M$121,2))</f>
        <v>田中裕子</v>
      </c>
      <c r="AU30" s="349" t="str">
        <f>IF(AV30="","",VLOOKUP(AV30,'参加者リスト'!$K$36:$M$121,3))</f>
        <v>山口ふしのクラブ</v>
      </c>
      <c r="AV30" s="364">
        <v>14</v>
      </c>
      <c r="BO30" s="143"/>
      <c r="BP30" s="143"/>
      <c r="BR30" s="148"/>
      <c r="BS30" s="148"/>
      <c r="BT30" s="148"/>
      <c r="BU30" s="148"/>
      <c r="BV30" s="148"/>
      <c r="BW30" s="148"/>
    </row>
    <row r="31" spans="1:75" ht="7.5" customHeight="1">
      <c r="A31" s="218"/>
      <c r="B31" s="347"/>
      <c r="C31" s="349"/>
      <c r="D31" s="110"/>
      <c r="E31" s="125"/>
      <c r="F31" s="41"/>
      <c r="G31" s="123"/>
      <c r="H31" s="346"/>
      <c r="I31" s="70"/>
      <c r="J31" s="70"/>
      <c r="K31" s="70"/>
      <c r="L31" s="56"/>
      <c r="M31" s="40"/>
      <c r="N31" s="40"/>
      <c r="O31" s="434">
        <v>21</v>
      </c>
      <c r="P31" s="435" t="str">
        <f>IF(O31="","","-")</f>
        <v>-</v>
      </c>
      <c r="Q31" s="434">
        <v>15</v>
      </c>
      <c r="R31" s="250"/>
      <c r="S31" s="40"/>
      <c r="T31" s="40"/>
      <c r="U31" s="40"/>
      <c r="V31" s="40"/>
      <c r="X31" s="49"/>
      <c r="Y31" s="40"/>
      <c r="Z31" s="40"/>
      <c r="AA31" s="40"/>
      <c r="AB31" s="40"/>
      <c r="AC31" s="40"/>
      <c r="AD31" s="40"/>
      <c r="AE31" s="327"/>
      <c r="AF31" s="434">
        <v>18</v>
      </c>
      <c r="AG31" s="435" t="str">
        <f>IF(AF31="","","-")</f>
        <v>-</v>
      </c>
      <c r="AH31" s="434">
        <v>21</v>
      </c>
      <c r="AI31" s="57"/>
      <c r="AJ31" s="69"/>
      <c r="AK31" s="69"/>
      <c r="AL31" s="69"/>
      <c r="AM31" s="69"/>
      <c r="AN31" s="60"/>
      <c r="AO31" s="217"/>
      <c r="AP31" s="57"/>
      <c r="AQ31" s="57"/>
      <c r="AR31" s="57"/>
      <c r="AS31" s="57"/>
      <c r="AT31" s="347"/>
      <c r="AU31" s="349"/>
      <c r="AV31" s="364"/>
      <c r="BC31" s="345">
        <f>IF(O31-Q31&gt;0,1,0)</f>
        <v>1</v>
      </c>
      <c r="BD31" s="345">
        <f>IF(Q31-O31&gt;0,1,0)</f>
        <v>0</v>
      </c>
      <c r="BO31" s="345">
        <f>IF(AF31-AH31&gt;0,1,0)</f>
        <v>0</v>
      </c>
      <c r="BP31" s="345">
        <f>IF(AH31-AF31&gt;0,1,0)</f>
        <v>1</v>
      </c>
      <c r="BR31" s="148"/>
      <c r="BS31" s="148"/>
      <c r="BT31" s="148"/>
      <c r="BU31" s="148"/>
      <c r="BV31" s="148"/>
      <c r="BW31" s="148"/>
    </row>
    <row r="32" spans="1:75" ht="7.5" customHeight="1">
      <c r="A32" s="216"/>
      <c r="B32" s="46"/>
      <c r="C32" s="47"/>
      <c r="D32" s="110"/>
      <c r="E32" s="125"/>
      <c r="F32" s="41"/>
      <c r="G32" s="123"/>
      <c r="H32" s="70"/>
      <c r="I32" s="70"/>
      <c r="J32" s="70"/>
      <c r="K32" s="70"/>
      <c r="L32" s="56"/>
      <c r="M32" s="40"/>
      <c r="N32" s="40"/>
      <c r="O32" s="434"/>
      <c r="P32" s="435"/>
      <c r="Q32" s="434"/>
      <c r="R32" s="250"/>
      <c r="S32" s="40"/>
      <c r="T32" s="40"/>
      <c r="U32" s="40"/>
      <c r="V32" s="40"/>
      <c r="W32" s="352">
        <f>IF(T59="","",SUM(BF59:BF64))</f>
        <v>1</v>
      </c>
      <c r="X32" s="49"/>
      <c r="Y32" s="40"/>
      <c r="Z32" s="363">
        <f>IF(AA59="","",SUM(BL59:BL64))</f>
        <v>2</v>
      </c>
      <c r="AA32" s="40"/>
      <c r="AB32" s="40"/>
      <c r="AC32" s="40"/>
      <c r="AD32" s="40"/>
      <c r="AE32" s="327"/>
      <c r="AF32" s="434"/>
      <c r="AG32" s="435"/>
      <c r="AH32" s="434"/>
      <c r="AI32" s="57"/>
      <c r="AJ32" s="69"/>
      <c r="AK32" s="69"/>
      <c r="AL32" s="69"/>
      <c r="AM32" s="69"/>
      <c r="AN32" s="60"/>
      <c r="AO32" s="85"/>
      <c r="AP32" s="95"/>
      <c r="AQ32" s="95"/>
      <c r="AR32" s="69"/>
      <c r="AS32" s="69"/>
      <c r="AT32" s="46"/>
      <c r="AU32" s="47"/>
      <c r="AV32" s="544"/>
      <c r="BC32" s="345"/>
      <c r="BD32" s="345"/>
      <c r="BO32" s="483"/>
      <c r="BP32" s="483"/>
      <c r="BR32" s="148"/>
      <c r="BS32" s="148"/>
      <c r="BT32" s="148"/>
      <c r="BU32" s="148"/>
      <c r="BV32" s="148"/>
      <c r="BW32" s="148"/>
    </row>
    <row r="33" spans="1:75" ht="7.5" customHeight="1" thickBot="1">
      <c r="A33" s="139"/>
      <c r="B33" s="82"/>
      <c r="C33" s="81"/>
      <c r="D33" s="160"/>
      <c r="E33" s="40"/>
      <c r="F33" s="40"/>
      <c r="G33" s="40"/>
      <c r="H33" s="40"/>
      <c r="I33" s="40"/>
      <c r="J33" s="40"/>
      <c r="K33" s="40"/>
      <c r="L33" s="56"/>
      <c r="M33" s="40"/>
      <c r="N33" s="40"/>
      <c r="O33" s="434"/>
      <c r="P33" s="435">
        <f>IF(O33="","","-")</f>
      </c>
      <c r="Q33" s="434"/>
      <c r="R33" s="289"/>
      <c r="S33" s="270"/>
      <c r="T33" s="270"/>
      <c r="U33" s="270"/>
      <c r="V33" s="270"/>
      <c r="W33" s="352"/>
      <c r="X33" s="49"/>
      <c r="Y33" s="40"/>
      <c r="Z33" s="363"/>
      <c r="AA33" s="272"/>
      <c r="AB33" s="336"/>
      <c r="AC33" s="336"/>
      <c r="AD33" s="336"/>
      <c r="AE33" s="337"/>
      <c r="AF33" s="434">
        <v>21</v>
      </c>
      <c r="AG33" s="435" t="str">
        <f>IF(AF33="","","-")</f>
        <v>-</v>
      </c>
      <c r="AH33" s="434">
        <v>13</v>
      </c>
      <c r="AI33" s="57"/>
      <c r="AJ33" s="69"/>
      <c r="AK33" s="69"/>
      <c r="AL33" s="69"/>
      <c r="AM33" s="69"/>
      <c r="AN33" s="60"/>
      <c r="AO33" s="69"/>
      <c r="AP33" s="69"/>
      <c r="AQ33" s="69"/>
      <c r="AR33" s="69"/>
      <c r="AS33" s="69"/>
      <c r="AT33" s="46"/>
      <c r="AU33" s="47"/>
      <c r="AV33" s="216"/>
      <c r="BC33" s="345">
        <f>IF(O33-Q33&gt;0,1,0)</f>
        <v>0</v>
      </c>
      <c r="BD33" s="345">
        <f>IF(Q33-O33&gt;0,1,0)</f>
        <v>0</v>
      </c>
      <c r="BO33" s="345">
        <f>IF(AF33-AH33&gt;0,1,0)</f>
        <v>1</v>
      </c>
      <c r="BP33" s="345">
        <f>IF(AH33-AF33&gt;0,1,0)</f>
        <v>0</v>
      </c>
      <c r="BR33" s="148"/>
      <c r="BS33" s="148"/>
      <c r="BT33" s="148"/>
      <c r="BU33" s="148"/>
      <c r="BV33" s="148"/>
      <c r="BW33" s="148"/>
    </row>
    <row r="34" spans="1:75" ht="7.5" customHeight="1">
      <c r="A34" s="139"/>
      <c r="B34" s="82"/>
      <c r="C34" s="81"/>
      <c r="D34" s="160"/>
      <c r="E34" s="40"/>
      <c r="F34" s="40"/>
      <c r="G34" s="40"/>
      <c r="H34" s="40"/>
      <c r="I34" s="40"/>
      <c r="J34" s="40"/>
      <c r="K34" s="40"/>
      <c r="L34" s="56"/>
      <c r="M34" s="40"/>
      <c r="N34" s="40"/>
      <c r="O34" s="434"/>
      <c r="P34" s="435"/>
      <c r="Q34" s="438"/>
      <c r="R34" s="55"/>
      <c r="S34" s="40"/>
      <c r="T34" s="40"/>
      <c r="U34" s="40"/>
      <c r="V34" s="66"/>
      <c r="X34" s="49"/>
      <c r="Y34" s="40"/>
      <c r="Z34" s="335"/>
      <c r="AA34" s="108"/>
      <c r="AB34" s="49"/>
      <c r="AC34" s="49"/>
      <c r="AD34" s="49"/>
      <c r="AE34" s="69"/>
      <c r="AF34" s="476"/>
      <c r="AG34" s="435"/>
      <c r="AH34" s="434"/>
      <c r="AI34" s="57"/>
      <c r="AJ34" s="69"/>
      <c r="AK34" s="69"/>
      <c r="AL34" s="69"/>
      <c r="AM34" s="69"/>
      <c r="AN34" s="60"/>
      <c r="AO34" s="69"/>
      <c r="AP34" s="69"/>
      <c r="AQ34" s="69"/>
      <c r="AR34" s="69"/>
      <c r="AS34" s="69"/>
      <c r="AT34" s="82"/>
      <c r="AU34" s="81"/>
      <c r="AV34" s="139"/>
      <c r="BC34" s="345"/>
      <c r="BD34" s="345"/>
      <c r="BO34" s="483"/>
      <c r="BP34" s="483"/>
      <c r="BR34" s="148"/>
      <c r="BS34" s="148"/>
      <c r="BT34" s="148"/>
      <c r="BU34" s="148"/>
      <c r="BV34" s="148"/>
      <c r="BW34" s="148"/>
    </row>
    <row r="35" spans="1:75" ht="7.5" customHeight="1">
      <c r="A35" s="216"/>
      <c r="B35" s="50"/>
      <c r="C35" s="51"/>
      <c r="D35" s="51"/>
      <c r="E35" s="62"/>
      <c r="F35" s="62"/>
      <c r="G35" s="40"/>
      <c r="H35" s="62"/>
      <c r="I35" s="62"/>
      <c r="J35" s="62"/>
      <c r="K35" s="62"/>
      <c r="L35" s="68"/>
      <c r="M35" s="68"/>
      <c r="N35" s="68"/>
      <c r="O35" s="434">
        <v>21</v>
      </c>
      <c r="P35" s="435" t="str">
        <f>IF(O35="","","-")</f>
        <v>-</v>
      </c>
      <c r="Q35" s="438">
        <v>18</v>
      </c>
      <c r="R35" s="93"/>
      <c r="S35" s="69"/>
      <c r="T35" s="69"/>
      <c r="U35" s="69"/>
      <c r="V35" s="96"/>
      <c r="W35" s="69"/>
      <c r="X35" s="49"/>
      <c r="Y35" s="40"/>
      <c r="Z35" s="340"/>
      <c r="AA35" s="40"/>
      <c r="AB35" s="40"/>
      <c r="AC35" s="40"/>
      <c r="AD35" s="40"/>
      <c r="AE35" s="69"/>
      <c r="AF35" s="476">
        <v>21</v>
      </c>
      <c r="AG35" s="435" t="str">
        <f>IF(AF35="","","-")</f>
        <v>-</v>
      </c>
      <c r="AH35" s="434">
        <v>13</v>
      </c>
      <c r="AI35" s="57"/>
      <c r="AJ35" s="69"/>
      <c r="AK35" s="69"/>
      <c r="AL35" s="69"/>
      <c r="AM35" s="69"/>
      <c r="AN35" s="45"/>
      <c r="AO35" s="45"/>
      <c r="AP35" s="45"/>
      <c r="AQ35" s="45"/>
      <c r="AR35" s="45"/>
      <c r="AS35" s="45"/>
      <c r="AT35" s="83"/>
      <c r="AU35" s="81"/>
      <c r="AV35" s="139"/>
      <c r="BC35" s="345">
        <f>IF(O35-Q35&gt;0,1,0)</f>
        <v>1</v>
      </c>
      <c r="BD35" s="345">
        <f>IF(Q35-O35&gt;0,1,0)</f>
        <v>0</v>
      </c>
      <c r="BO35" s="345">
        <f>IF(AF35-AH35&gt;0,1,0)</f>
        <v>1</v>
      </c>
      <c r="BP35" s="345">
        <f>IF(AH35-AF35&gt;0,1,0)</f>
        <v>0</v>
      </c>
      <c r="BR35" s="148"/>
      <c r="BS35" s="148"/>
      <c r="BT35" s="148"/>
      <c r="BU35" s="143"/>
      <c r="BV35" s="143"/>
      <c r="BW35" s="148"/>
    </row>
    <row r="36" spans="1:75" ht="7.5" customHeight="1">
      <c r="A36" s="544"/>
      <c r="B36" s="46"/>
      <c r="C36" s="61"/>
      <c r="D36" s="51"/>
      <c r="E36" s="123"/>
      <c r="F36" s="62"/>
      <c r="G36" s="126"/>
      <c r="H36" s="62"/>
      <c r="I36" s="62"/>
      <c r="J36" s="62"/>
      <c r="K36" s="62"/>
      <c r="L36" s="40"/>
      <c r="M36" s="62"/>
      <c r="N36" s="62"/>
      <c r="O36" s="434"/>
      <c r="P36" s="435"/>
      <c r="Q36" s="438"/>
      <c r="R36" s="71"/>
      <c r="S36" s="71"/>
      <c r="T36" s="71"/>
      <c r="U36" s="71"/>
      <c r="V36" s="96"/>
      <c r="W36" s="69"/>
      <c r="X36" s="40"/>
      <c r="Y36" s="40"/>
      <c r="Z36" s="340"/>
      <c r="AA36" s="40"/>
      <c r="AB36" s="40"/>
      <c r="AC36" s="40"/>
      <c r="AD36" s="40"/>
      <c r="AE36" s="69"/>
      <c r="AF36" s="476"/>
      <c r="AG36" s="435"/>
      <c r="AH36" s="434"/>
      <c r="AI36" s="57"/>
      <c r="AJ36" s="69"/>
      <c r="AK36" s="69"/>
      <c r="AL36" s="69"/>
      <c r="AM36" s="69"/>
      <c r="AN36" s="69"/>
      <c r="AO36" s="49"/>
      <c r="AP36" s="68"/>
      <c r="AQ36" s="68"/>
      <c r="AR36" s="69"/>
      <c r="AS36" s="69"/>
      <c r="AT36" s="46"/>
      <c r="AU36" s="61"/>
      <c r="AV36" s="544"/>
      <c r="AW36" s="143"/>
      <c r="AX36" s="143"/>
      <c r="BC36" s="345"/>
      <c r="BD36" s="345"/>
      <c r="BO36" s="483"/>
      <c r="BP36" s="483"/>
      <c r="BR36" s="148"/>
      <c r="BS36" s="148"/>
      <c r="BT36" s="148"/>
      <c r="BU36" s="143"/>
      <c r="BV36" s="143"/>
      <c r="BW36" s="148"/>
    </row>
    <row r="37" spans="1:75" ht="7.5" customHeight="1">
      <c r="A37" s="544"/>
      <c r="B37" s="46"/>
      <c r="C37" s="61"/>
      <c r="D37" s="51"/>
      <c r="E37" s="123"/>
      <c r="F37" s="62"/>
      <c r="G37" s="126"/>
      <c r="H37" s="62"/>
      <c r="I37" s="62"/>
      <c r="J37" s="62"/>
      <c r="K37" s="62"/>
      <c r="L37" s="40"/>
      <c r="M37" s="40"/>
      <c r="N37" s="40"/>
      <c r="O37" s="40"/>
      <c r="P37" s="40"/>
      <c r="Q37" s="97"/>
      <c r="R37" s="71"/>
      <c r="S37" s="71"/>
      <c r="T37" s="71"/>
      <c r="U37" s="71"/>
      <c r="V37" s="96"/>
      <c r="W37" s="69"/>
      <c r="X37" s="40"/>
      <c r="Y37" s="40"/>
      <c r="Z37" s="341"/>
      <c r="AA37" s="49"/>
      <c r="AB37" s="49"/>
      <c r="AC37" s="49"/>
      <c r="AD37" s="49"/>
      <c r="AE37" s="69"/>
      <c r="AF37" s="93"/>
      <c r="AG37" s="69"/>
      <c r="AH37" s="69"/>
      <c r="AI37" s="69"/>
      <c r="AJ37" s="1"/>
      <c r="AK37" s="45"/>
      <c r="AL37" s="45"/>
      <c r="AM37" s="45"/>
      <c r="AN37" s="69"/>
      <c r="AO37" s="49"/>
      <c r="AP37" s="68"/>
      <c r="AQ37" s="68"/>
      <c r="AR37" s="69"/>
      <c r="AS37" s="69"/>
      <c r="AT37" s="46"/>
      <c r="AU37" s="61"/>
      <c r="AV37" s="544"/>
      <c r="AW37" s="143"/>
      <c r="AX37" s="143"/>
      <c r="BR37" s="148"/>
      <c r="BS37" s="148"/>
      <c r="BT37" s="148"/>
      <c r="BU37" s="143"/>
      <c r="BV37" s="143"/>
      <c r="BW37" s="148"/>
    </row>
    <row r="38" spans="1:75" ht="7.5" customHeight="1">
      <c r="A38" s="544"/>
      <c r="B38" s="46"/>
      <c r="C38" s="61"/>
      <c r="D38" s="51"/>
      <c r="E38" s="57"/>
      <c r="F38" s="57"/>
      <c r="G38" s="57"/>
      <c r="H38" s="40"/>
      <c r="I38" s="40"/>
      <c r="J38" s="40"/>
      <c r="K38" s="40"/>
      <c r="L38" s="40"/>
      <c r="M38" s="62"/>
      <c r="N38" s="62"/>
      <c r="O38" s="62"/>
      <c r="P38" s="62"/>
      <c r="Q38" s="97"/>
      <c r="R38" s="71"/>
      <c r="S38" s="71"/>
      <c r="T38" s="71"/>
      <c r="U38" s="71"/>
      <c r="V38" s="96"/>
      <c r="W38" s="69"/>
      <c r="X38" s="40"/>
      <c r="Y38" s="40"/>
      <c r="Z38" s="341"/>
      <c r="AA38" s="49"/>
      <c r="AB38" s="49"/>
      <c r="AC38" s="49"/>
      <c r="AD38" s="49"/>
      <c r="AE38" s="88"/>
      <c r="AF38" s="94"/>
      <c r="AG38" s="88"/>
      <c r="AH38" s="88"/>
      <c r="AI38" s="88"/>
      <c r="AJ38" s="1"/>
      <c r="AK38" s="45"/>
      <c r="AL38" s="45"/>
      <c r="AM38" s="45"/>
      <c r="AN38" s="69"/>
      <c r="AO38" s="69"/>
      <c r="AP38" s="57"/>
      <c r="AQ38" s="57"/>
      <c r="AR38" s="57"/>
      <c r="AS38" s="57"/>
      <c r="AT38" s="347" t="str">
        <f>IF(AV38="","",VLOOKUP(AV38,'参加者リスト'!$K$36:$M$121,2))</f>
        <v>吉屋篤子</v>
      </c>
      <c r="AU38" s="349" t="str">
        <f>IF(AV38="","",VLOOKUP(AV38,'参加者リスト'!$K$36:$M$121,3))</f>
        <v>宇部ＦＣ</v>
      </c>
      <c r="AV38" s="218">
        <v>31</v>
      </c>
      <c r="AW38" s="143"/>
      <c r="AX38" s="143"/>
      <c r="BR38" s="148"/>
      <c r="BS38" s="148"/>
      <c r="BT38" s="148"/>
      <c r="BU38" s="143"/>
      <c r="BV38" s="143"/>
      <c r="BW38" s="148"/>
    </row>
    <row r="39" spans="1:75" ht="7.5" customHeight="1">
      <c r="A39" s="364">
        <v>39</v>
      </c>
      <c r="B39" s="347" t="str">
        <f>IF(A39="","",VLOOKUP(A39,'参加者リスト'!$K$36:$M$121,2))</f>
        <v>福田幸子</v>
      </c>
      <c r="C39" s="349" t="str">
        <f>IF(A39="","",VLOOKUP(A39,'参加者リスト'!$K$36:$M$121,3))</f>
        <v>山口ふしのクラブ</v>
      </c>
      <c r="D39" s="110"/>
      <c r="E39" s="57"/>
      <c r="F39" s="57"/>
      <c r="G39" s="57"/>
      <c r="H39" s="40"/>
      <c r="I39" s="40"/>
      <c r="J39" s="62"/>
      <c r="K39" s="62"/>
      <c r="L39" s="40"/>
      <c r="M39" s="352">
        <f>IF(J45="","",SUM(AZ45:AZ50))</f>
        <v>0</v>
      </c>
      <c r="N39" s="62"/>
      <c r="O39" s="62"/>
      <c r="P39" s="62"/>
      <c r="Q39" s="97"/>
      <c r="R39" s="71"/>
      <c r="S39" s="71"/>
      <c r="T39" s="71"/>
      <c r="U39" s="71"/>
      <c r="V39" s="96"/>
      <c r="W39" s="40"/>
      <c r="X39" s="40"/>
      <c r="Y39" s="40"/>
      <c r="Z39" s="340"/>
      <c r="AA39" s="40"/>
      <c r="AB39" s="40"/>
      <c r="AC39" s="40"/>
      <c r="AD39" s="40"/>
      <c r="AE39" s="88"/>
      <c r="AF39" s="94"/>
      <c r="AG39" s="88"/>
      <c r="AH39" s="88"/>
      <c r="AI39" s="88"/>
      <c r="AJ39" s="363">
        <f>IF(AK45="","",SUM(BR45:BR50))</f>
        <v>0</v>
      </c>
      <c r="AK39" s="87"/>
      <c r="AL39" s="87"/>
      <c r="AM39" s="87"/>
      <c r="AN39" s="88"/>
      <c r="AO39" s="88"/>
      <c r="AP39" s="57"/>
      <c r="AQ39" s="57"/>
      <c r="AR39" s="57"/>
      <c r="AS39" s="57"/>
      <c r="AT39" s="347"/>
      <c r="AU39" s="349"/>
      <c r="AV39" s="218"/>
      <c r="AW39" s="143"/>
      <c r="AX39" s="143"/>
      <c r="BR39" s="143"/>
      <c r="BS39" s="143"/>
      <c r="BT39" s="148"/>
      <c r="BU39" s="143"/>
      <c r="BV39" s="143"/>
      <c r="BW39" s="148"/>
    </row>
    <row r="40" spans="1:75" ht="7.5" customHeight="1">
      <c r="A40" s="364"/>
      <c r="B40" s="347"/>
      <c r="C40" s="349"/>
      <c r="D40" s="159"/>
      <c r="E40" s="67"/>
      <c r="F40" s="67"/>
      <c r="G40" s="67"/>
      <c r="H40" s="48"/>
      <c r="I40" s="40"/>
      <c r="J40" s="63"/>
      <c r="K40" s="62"/>
      <c r="L40" s="40"/>
      <c r="M40" s="352"/>
      <c r="N40" s="62"/>
      <c r="O40" s="62"/>
      <c r="P40" s="62"/>
      <c r="Q40" s="97"/>
      <c r="R40" s="71"/>
      <c r="S40" s="71"/>
      <c r="T40" s="71"/>
      <c r="U40" s="71"/>
      <c r="V40" s="96"/>
      <c r="W40" s="40"/>
      <c r="X40" s="40"/>
      <c r="Y40" s="40"/>
      <c r="Z40" s="340"/>
      <c r="AA40" s="40"/>
      <c r="AB40" s="40"/>
      <c r="AC40" s="40"/>
      <c r="AD40" s="40"/>
      <c r="AE40" s="88"/>
      <c r="AF40" s="94"/>
      <c r="AG40" s="88"/>
      <c r="AH40" s="88"/>
      <c r="AI40" s="88"/>
      <c r="AJ40" s="363"/>
      <c r="AK40" s="87"/>
      <c r="AL40" s="87"/>
      <c r="AM40" s="87"/>
      <c r="AN40" s="88"/>
      <c r="AO40" s="89"/>
      <c r="AP40" s="67"/>
      <c r="AQ40" s="67"/>
      <c r="AR40" s="67"/>
      <c r="AS40" s="57"/>
      <c r="AT40" s="347" t="str">
        <f>IF(AV40="","",VLOOKUP(AV40,'参加者リスト'!$K$36:$M$121,2))</f>
        <v>佐々木恵子</v>
      </c>
      <c r="AU40" s="349" t="str">
        <f>IF(AV40="","",VLOOKUP(AV40,'参加者リスト'!$K$36:$M$121,3))</f>
        <v>宇部ＦＣ</v>
      </c>
      <c r="AV40" s="364">
        <v>32</v>
      </c>
      <c r="AW40" s="143"/>
      <c r="AX40" s="143"/>
      <c r="BR40" s="143"/>
      <c r="BS40" s="143"/>
      <c r="BT40" s="148"/>
      <c r="BU40" s="148"/>
      <c r="BV40" s="148"/>
      <c r="BW40" s="148"/>
    </row>
    <row r="41" spans="1:71" ht="7.5" customHeight="1">
      <c r="A41" s="218">
        <v>40</v>
      </c>
      <c r="B41" s="347" t="str">
        <f>IF(A41="","",VLOOKUP(A41,'参加者リスト'!$K$36:$M$121,2))</f>
        <v>栗本久美</v>
      </c>
      <c r="C41" s="349" t="str">
        <f>IF(A41="","",VLOOKUP(A41,'参加者リスト'!$K$36:$M$121,3))</f>
        <v>山口ふしのクラブ</v>
      </c>
      <c r="D41" s="32"/>
      <c r="E41" s="77"/>
      <c r="F41" s="77"/>
      <c r="G41" s="77"/>
      <c r="H41" s="76"/>
      <c r="I41" s="54"/>
      <c r="J41" s="62"/>
      <c r="K41" s="73"/>
      <c r="L41" s="75"/>
      <c r="M41" s="40"/>
      <c r="N41" s="40"/>
      <c r="O41" s="40"/>
      <c r="P41" s="40"/>
      <c r="Q41" s="97"/>
      <c r="R41" s="71"/>
      <c r="S41" s="71"/>
      <c r="T41" s="71"/>
      <c r="U41" s="71"/>
      <c r="V41" s="96"/>
      <c r="W41" s="40"/>
      <c r="X41" s="40"/>
      <c r="Y41" s="40"/>
      <c r="Z41" s="341"/>
      <c r="AA41" s="49"/>
      <c r="AB41" s="49"/>
      <c r="AC41" s="49"/>
      <c r="AD41" s="49"/>
      <c r="AE41" s="88"/>
      <c r="AF41" s="94"/>
      <c r="AG41" s="88"/>
      <c r="AH41" s="88"/>
      <c r="AI41" s="88"/>
      <c r="AJ41" s="68"/>
      <c r="AK41" s="90"/>
      <c r="AL41" s="91"/>
      <c r="AM41" s="91"/>
      <c r="AN41" s="91"/>
      <c r="AO41" s="98"/>
      <c r="AP41" s="77"/>
      <c r="AQ41" s="77"/>
      <c r="AR41" s="77"/>
      <c r="AS41" s="77"/>
      <c r="AT41" s="347"/>
      <c r="AU41" s="349"/>
      <c r="AV41" s="364"/>
      <c r="AW41" s="143"/>
      <c r="AX41" s="143"/>
      <c r="AZ41" s="143"/>
      <c r="BA41" s="143"/>
      <c r="BR41" s="143"/>
      <c r="BS41" s="143"/>
    </row>
    <row r="42" spans="1:71" ht="7.5" customHeight="1">
      <c r="A42" s="218"/>
      <c r="B42" s="347"/>
      <c r="C42" s="349"/>
      <c r="D42" s="32"/>
      <c r="E42" s="57"/>
      <c r="F42" s="57"/>
      <c r="G42" s="57"/>
      <c r="H42" s="70"/>
      <c r="I42" s="40"/>
      <c r="J42" s="57"/>
      <c r="K42" s="57"/>
      <c r="L42" s="64"/>
      <c r="M42" s="40"/>
      <c r="N42" s="40"/>
      <c r="O42" s="40"/>
      <c r="P42" s="40"/>
      <c r="Q42" s="97"/>
      <c r="R42" s="71"/>
      <c r="S42" s="71"/>
      <c r="T42" s="71"/>
      <c r="U42" s="71"/>
      <c r="V42" s="96"/>
      <c r="W42" s="40"/>
      <c r="X42" s="40"/>
      <c r="Y42" s="40"/>
      <c r="Z42" s="341"/>
      <c r="AA42" s="49"/>
      <c r="AB42" s="49"/>
      <c r="AC42" s="49"/>
      <c r="AD42" s="49"/>
      <c r="AE42" s="88"/>
      <c r="AF42" s="94"/>
      <c r="AG42" s="88"/>
      <c r="AH42" s="88"/>
      <c r="AI42" s="88"/>
      <c r="AJ42" s="68"/>
      <c r="AK42" s="92"/>
      <c r="AL42" s="57"/>
      <c r="AM42" s="57"/>
      <c r="AN42" s="60"/>
      <c r="AO42" s="88"/>
      <c r="AP42" s="57"/>
      <c r="AQ42" s="57"/>
      <c r="AR42" s="57"/>
      <c r="AS42" s="57"/>
      <c r="AT42" s="52"/>
      <c r="AU42" s="112"/>
      <c r="AV42" s="139"/>
      <c r="AW42" s="143"/>
      <c r="AX42" s="143"/>
      <c r="AZ42" s="143"/>
      <c r="BA42" s="143"/>
      <c r="BR42" s="143"/>
      <c r="BS42" s="143"/>
    </row>
    <row r="43" spans="1:71" ht="7.5" customHeight="1">
      <c r="A43" s="139"/>
      <c r="B43" s="52"/>
      <c r="C43" s="32"/>
      <c r="D43" s="32"/>
      <c r="E43" s="57"/>
      <c r="F43" s="57"/>
      <c r="G43" s="57"/>
      <c r="H43" s="1"/>
      <c r="I43" s="40"/>
      <c r="J43" s="57"/>
      <c r="K43" s="57"/>
      <c r="L43" s="64"/>
      <c r="M43" s="40"/>
      <c r="N43" s="40"/>
      <c r="O43" s="40"/>
      <c r="P43" s="40"/>
      <c r="Q43" s="97"/>
      <c r="R43" s="71"/>
      <c r="S43" s="71"/>
      <c r="T43" s="71"/>
      <c r="U43" s="71"/>
      <c r="V43" s="96"/>
      <c r="W43" s="40"/>
      <c r="X43" s="40"/>
      <c r="Y43" s="40"/>
      <c r="Z43" s="341"/>
      <c r="AA43" s="49"/>
      <c r="AB43" s="49"/>
      <c r="AC43" s="49"/>
      <c r="AD43" s="49"/>
      <c r="AE43" s="88"/>
      <c r="AF43" s="94"/>
      <c r="AG43" s="88"/>
      <c r="AH43" s="88"/>
      <c r="AI43" s="88"/>
      <c r="AJ43" s="68"/>
      <c r="AK43" s="92"/>
      <c r="AL43" s="57"/>
      <c r="AM43" s="57"/>
      <c r="AN43" s="60"/>
      <c r="AO43" s="88"/>
      <c r="AP43" s="57"/>
      <c r="AQ43" s="57"/>
      <c r="AR43" s="57"/>
      <c r="AS43" s="57"/>
      <c r="AT43" s="52"/>
      <c r="AU43" s="112"/>
      <c r="AV43" s="139"/>
      <c r="AW43" s="143"/>
      <c r="AX43" s="143"/>
      <c r="AZ43" s="143"/>
      <c r="BA43" s="143"/>
      <c r="BR43" s="143"/>
      <c r="BS43" s="143"/>
    </row>
    <row r="44" spans="1:75" ht="7.5" customHeight="1">
      <c r="A44" s="544"/>
      <c r="B44" s="46"/>
      <c r="C44" s="47"/>
      <c r="D44" s="47"/>
      <c r="E44" s="125"/>
      <c r="F44" s="41"/>
      <c r="G44" s="123"/>
      <c r="H44" s="70"/>
      <c r="I44" s="40"/>
      <c r="J44" s="57"/>
      <c r="K44" s="57"/>
      <c r="L44" s="64"/>
      <c r="M44" s="40"/>
      <c r="N44" s="40"/>
      <c r="O44" s="40"/>
      <c r="P44" s="40"/>
      <c r="Q44" s="97"/>
      <c r="R44" s="71"/>
      <c r="S44" s="71"/>
      <c r="T44" s="71"/>
      <c r="U44" s="71"/>
      <c r="V44" s="96"/>
      <c r="W44" s="40"/>
      <c r="X44" s="40"/>
      <c r="Y44" s="40"/>
      <c r="Z44" s="341"/>
      <c r="AA44" s="49"/>
      <c r="AB44" s="49"/>
      <c r="AC44" s="49"/>
      <c r="AD44" s="49"/>
      <c r="AE44" s="88"/>
      <c r="AF44" s="105"/>
      <c r="AG44" s="88"/>
      <c r="AH44" s="88"/>
      <c r="AI44" s="88"/>
      <c r="AJ44" s="88"/>
      <c r="AK44" s="92"/>
      <c r="AL44" s="57"/>
      <c r="AM44" s="57"/>
      <c r="AN44" s="60"/>
      <c r="AO44" s="88"/>
      <c r="AP44" s="57"/>
      <c r="AQ44" s="57"/>
      <c r="AR44" s="57"/>
      <c r="AS44" s="57"/>
      <c r="AT44" s="46"/>
      <c r="AU44" s="47"/>
      <c r="AV44" s="544"/>
      <c r="AW44" s="143"/>
      <c r="AX44" s="143"/>
      <c r="AZ44" s="143"/>
      <c r="BA44" s="143"/>
      <c r="BR44" s="143"/>
      <c r="BS44" s="143"/>
      <c r="BT44" s="148"/>
      <c r="BU44" s="148"/>
      <c r="BV44" s="148"/>
      <c r="BW44" s="148"/>
    </row>
    <row r="45" spans="1:75" ht="7.5" customHeight="1">
      <c r="A45" s="544"/>
      <c r="B45" s="46"/>
      <c r="C45" s="47"/>
      <c r="D45" s="47"/>
      <c r="E45" s="125"/>
      <c r="F45" s="41"/>
      <c r="G45" s="123"/>
      <c r="H45" s="70"/>
      <c r="I45" s="40"/>
      <c r="J45" s="434">
        <v>12</v>
      </c>
      <c r="K45" s="435" t="str">
        <f>IF(J45="","","-")</f>
        <v>-</v>
      </c>
      <c r="L45" s="438">
        <v>21</v>
      </c>
      <c r="M45" s="40"/>
      <c r="N45" s="40"/>
      <c r="O45" s="40"/>
      <c r="P45" s="40"/>
      <c r="Q45" s="97"/>
      <c r="R45" s="71"/>
      <c r="S45" s="71"/>
      <c r="T45" s="71"/>
      <c r="U45" s="71"/>
      <c r="V45" s="96"/>
      <c r="W45" s="40"/>
      <c r="X45" s="40"/>
      <c r="Y45" s="40"/>
      <c r="Z45" s="341"/>
      <c r="AA45" s="49"/>
      <c r="AB45" s="49"/>
      <c r="AC45" s="49"/>
      <c r="AD45" s="49"/>
      <c r="AE45" s="88"/>
      <c r="AF45" s="105"/>
      <c r="AG45" s="88"/>
      <c r="AH45" s="88"/>
      <c r="AI45" s="88"/>
      <c r="AJ45" s="88"/>
      <c r="AK45" s="476">
        <v>14</v>
      </c>
      <c r="AL45" s="435" t="str">
        <f>IF(AK45="","","-")</f>
        <v>-</v>
      </c>
      <c r="AM45" s="434">
        <v>21</v>
      </c>
      <c r="AN45" s="60"/>
      <c r="AO45" s="88"/>
      <c r="AP45" s="57"/>
      <c r="AQ45" s="57"/>
      <c r="AR45" s="57"/>
      <c r="AS45" s="57"/>
      <c r="AT45" s="46"/>
      <c r="AU45" s="47"/>
      <c r="AV45" s="544"/>
      <c r="AW45" s="143"/>
      <c r="AX45" s="143"/>
      <c r="AZ45" s="345">
        <f>IF(J45-L45&gt;0,1,0)</f>
        <v>0</v>
      </c>
      <c r="BA45" s="345">
        <f>IF(L45-J45&gt;0,1,0)</f>
        <v>1</v>
      </c>
      <c r="BR45" s="345">
        <f>IF(AK45-AM45&gt;0,1,0)</f>
        <v>0</v>
      </c>
      <c r="BS45" s="345">
        <f>IF(AM45-AK45&gt;0,1,0)</f>
        <v>1</v>
      </c>
      <c r="BT45" s="148"/>
      <c r="BU45" s="148"/>
      <c r="BV45" s="148"/>
      <c r="BW45" s="148"/>
    </row>
    <row r="46" spans="1:75" ht="7.5" customHeight="1">
      <c r="A46" s="544"/>
      <c r="B46" s="46"/>
      <c r="C46" s="61"/>
      <c r="D46" s="61"/>
      <c r="E46" s="40"/>
      <c r="F46" s="40"/>
      <c r="G46" s="56"/>
      <c r="H46" s="40"/>
      <c r="I46" s="40"/>
      <c r="J46" s="434"/>
      <c r="K46" s="435"/>
      <c r="L46" s="438"/>
      <c r="M46" s="40"/>
      <c r="N46" s="40"/>
      <c r="O46" s="40"/>
      <c r="P46" s="40"/>
      <c r="Q46" s="97"/>
      <c r="R46" s="40"/>
      <c r="S46" s="40"/>
      <c r="T46" s="40"/>
      <c r="U46" s="40"/>
      <c r="V46" s="66"/>
      <c r="W46" s="62"/>
      <c r="X46" s="40"/>
      <c r="Y46" s="40"/>
      <c r="Z46" s="342"/>
      <c r="AA46" s="62"/>
      <c r="AB46" s="62"/>
      <c r="AC46" s="62"/>
      <c r="AD46" s="62"/>
      <c r="AE46" s="88"/>
      <c r="AF46" s="94"/>
      <c r="AG46" s="88"/>
      <c r="AH46" s="88"/>
      <c r="AI46" s="88"/>
      <c r="AJ46" s="69"/>
      <c r="AK46" s="476"/>
      <c r="AL46" s="435"/>
      <c r="AM46" s="434"/>
      <c r="AN46" s="60"/>
      <c r="AO46" s="88"/>
      <c r="AP46" s="57"/>
      <c r="AQ46" s="57"/>
      <c r="AR46" s="57"/>
      <c r="AS46" s="57"/>
      <c r="AT46" s="83"/>
      <c r="AU46" s="81"/>
      <c r="AV46" s="139"/>
      <c r="AW46" s="143"/>
      <c r="AX46" s="143"/>
      <c r="AZ46" s="345"/>
      <c r="BA46" s="345"/>
      <c r="BR46" s="345"/>
      <c r="BS46" s="345"/>
      <c r="BT46" s="148"/>
      <c r="BU46" s="148"/>
      <c r="BV46" s="148"/>
      <c r="BW46" s="148"/>
    </row>
    <row r="47" spans="1:75" ht="7.5" customHeight="1" thickBot="1">
      <c r="A47" s="544"/>
      <c r="B47" s="46"/>
      <c r="C47" s="61"/>
      <c r="D47" s="61"/>
      <c r="E47" s="40"/>
      <c r="F47" s="40"/>
      <c r="G47" s="40"/>
      <c r="H47" s="40"/>
      <c r="I47" s="70"/>
      <c r="J47" s="434"/>
      <c r="K47" s="435">
        <f>IF(J47="","","-")</f>
      </c>
      <c r="L47" s="438"/>
      <c r="M47" s="40"/>
      <c r="N47" s="40"/>
      <c r="O47" s="40"/>
      <c r="P47" s="40"/>
      <c r="Q47" s="97"/>
      <c r="R47" s="40"/>
      <c r="S47" s="40"/>
      <c r="T47" s="40"/>
      <c r="U47" s="40"/>
      <c r="V47" s="66"/>
      <c r="W47" s="40"/>
      <c r="X47" s="49"/>
      <c r="Y47" s="40"/>
      <c r="Z47" s="340"/>
      <c r="AA47" s="40"/>
      <c r="AB47" s="40"/>
      <c r="AC47" s="40"/>
      <c r="AD47" s="40"/>
      <c r="AE47" s="1"/>
      <c r="AF47" s="135"/>
      <c r="AG47" s="1"/>
      <c r="AH47" s="1"/>
      <c r="AI47" s="1"/>
      <c r="AJ47" s="69"/>
      <c r="AK47" s="476"/>
      <c r="AL47" s="435">
        <f>IF(AK47="","","-")</f>
      </c>
      <c r="AM47" s="434"/>
      <c r="AN47" s="60"/>
      <c r="AO47" s="65"/>
      <c r="AP47" s="95"/>
      <c r="AQ47" s="95"/>
      <c r="AR47" s="88"/>
      <c r="AS47" s="88"/>
      <c r="AT47" s="83"/>
      <c r="AU47" s="81"/>
      <c r="AV47" s="139"/>
      <c r="AW47" s="143"/>
      <c r="AX47" s="143"/>
      <c r="AZ47" s="345">
        <f>IF(J47-L47&gt;0,1,0)</f>
        <v>0</v>
      </c>
      <c r="BA47" s="345">
        <f>IF(L47-J47&gt;0,1,0)</f>
        <v>0</v>
      </c>
      <c r="BR47" s="345">
        <f>IF(AK47-AM47&gt;0,1,0)</f>
        <v>0</v>
      </c>
      <c r="BS47" s="345">
        <f>IF(AM47-AK47&gt;0,1,0)</f>
        <v>0</v>
      </c>
      <c r="BT47" s="148"/>
      <c r="BU47" s="143"/>
      <c r="BV47" s="143"/>
      <c r="BW47" s="148"/>
    </row>
    <row r="48" spans="1:75" ht="7.5" customHeight="1">
      <c r="A48" s="544"/>
      <c r="B48" s="46"/>
      <c r="C48" s="61"/>
      <c r="D48" s="61"/>
      <c r="E48" s="40"/>
      <c r="F48" s="40"/>
      <c r="G48" s="40"/>
      <c r="H48" s="40"/>
      <c r="I48" s="70"/>
      <c r="J48" s="434"/>
      <c r="K48" s="435"/>
      <c r="L48" s="434"/>
      <c r="M48" s="294"/>
      <c r="N48" s="295"/>
      <c r="O48" s="247"/>
      <c r="P48" s="247"/>
      <c r="Q48" s="296"/>
      <c r="R48" s="346">
        <f>IF(O31="","",SUM(BD31:BD36))</f>
        <v>0</v>
      </c>
      <c r="S48" s="70"/>
      <c r="T48" s="70"/>
      <c r="U48" s="70"/>
      <c r="V48" s="66"/>
      <c r="W48" s="40"/>
      <c r="X48" s="49"/>
      <c r="Y48" s="40"/>
      <c r="Z48" s="340"/>
      <c r="AA48" s="40"/>
      <c r="AB48" s="40"/>
      <c r="AC48" s="40"/>
      <c r="AD48" s="40"/>
      <c r="AE48" s="217">
        <f>IF(AF31="","",SUM(BP31:BP36))</f>
        <v>1</v>
      </c>
      <c r="AF48" s="325"/>
      <c r="AG48" s="325"/>
      <c r="AH48" s="325"/>
      <c r="AI48" s="325"/>
      <c r="AJ48" s="318"/>
      <c r="AK48" s="434"/>
      <c r="AL48" s="435"/>
      <c r="AM48" s="434"/>
      <c r="AN48" s="60"/>
      <c r="AO48" s="65"/>
      <c r="AP48" s="95"/>
      <c r="AQ48" s="95"/>
      <c r="AR48" s="69"/>
      <c r="AS48" s="69"/>
      <c r="AT48" s="83"/>
      <c r="AU48" s="81"/>
      <c r="AV48" s="139"/>
      <c r="AW48" s="143"/>
      <c r="AX48" s="143"/>
      <c r="AZ48" s="345"/>
      <c r="BA48" s="345"/>
      <c r="BR48" s="345"/>
      <c r="BS48" s="345"/>
      <c r="BT48" s="148"/>
      <c r="BU48" s="143"/>
      <c r="BV48" s="143"/>
      <c r="BW48" s="148"/>
    </row>
    <row r="49" spans="1:75" ht="7.5" customHeight="1">
      <c r="A49" s="544"/>
      <c r="B49" s="46"/>
      <c r="C49" s="61"/>
      <c r="D49" s="61"/>
      <c r="E49" s="40"/>
      <c r="F49" s="40"/>
      <c r="G49" s="40"/>
      <c r="H49" s="40"/>
      <c r="I49" s="70"/>
      <c r="J49" s="434">
        <v>17</v>
      </c>
      <c r="K49" s="435" t="str">
        <f>IF(J49="","","-")</f>
        <v>-</v>
      </c>
      <c r="L49" s="434">
        <v>21</v>
      </c>
      <c r="M49" s="260"/>
      <c r="N49" s="62"/>
      <c r="O49" s="40"/>
      <c r="P49" s="40"/>
      <c r="Q49" s="71"/>
      <c r="R49" s="346"/>
      <c r="S49" s="70"/>
      <c r="T49" s="70"/>
      <c r="U49" s="70"/>
      <c r="V49" s="66"/>
      <c r="W49" s="40"/>
      <c r="X49" s="49"/>
      <c r="Y49" s="40"/>
      <c r="Z49" s="340"/>
      <c r="AA49" s="40"/>
      <c r="AB49" s="40"/>
      <c r="AC49" s="40"/>
      <c r="AD49" s="40"/>
      <c r="AE49" s="217"/>
      <c r="AF49" s="95"/>
      <c r="AG49" s="95"/>
      <c r="AH49" s="95"/>
      <c r="AI49" s="95"/>
      <c r="AJ49" s="284"/>
      <c r="AK49" s="434">
        <v>16</v>
      </c>
      <c r="AL49" s="435" t="str">
        <f>IF(AK49="","","-")</f>
        <v>-</v>
      </c>
      <c r="AM49" s="434">
        <v>21</v>
      </c>
      <c r="AN49" s="60"/>
      <c r="AO49" s="65"/>
      <c r="AP49" s="95"/>
      <c r="AQ49" s="95"/>
      <c r="AR49" s="69"/>
      <c r="AS49" s="69"/>
      <c r="AT49" s="83"/>
      <c r="AU49" s="81"/>
      <c r="AV49" s="139"/>
      <c r="AW49" s="143"/>
      <c r="AX49" s="143"/>
      <c r="AZ49" s="345">
        <f>IF(J49-L49&gt;0,1,0)</f>
        <v>0</v>
      </c>
      <c r="BA49" s="345">
        <f>IF(L49-J49&gt;0,1,0)</f>
        <v>1</v>
      </c>
      <c r="BR49" s="345">
        <f>IF(AK49-AM49&gt;0,1,0)</f>
        <v>0</v>
      </c>
      <c r="BS49" s="345">
        <f>IF(AM49-AK49&gt;0,1,0)</f>
        <v>1</v>
      </c>
      <c r="BT49" s="148"/>
      <c r="BU49" s="143"/>
      <c r="BV49" s="143"/>
      <c r="BW49" s="148"/>
    </row>
    <row r="50" spans="1:75" ht="7.5" customHeight="1">
      <c r="A50" s="544"/>
      <c r="B50" s="46"/>
      <c r="C50" s="61"/>
      <c r="D50" s="61"/>
      <c r="E50" s="123"/>
      <c r="F50" s="62"/>
      <c r="G50" s="126"/>
      <c r="H50" s="62"/>
      <c r="I50" s="70"/>
      <c r="J50" s="434"/>
      <c r="K50" s="435"/>
      <c r="L50" s="434"/>
      <c r="M50" s="260"/>
      <c r="N50" s="62"/>
      <c r="O50" s="40"/>
      <c r="P50" s="40"/>
      <c r="Q50" s="71"/>
      <c r="R50" s="70"/>
      <c r="S50" s="70"/>
      <c r="T50" s="70"/>
      <c r="U50" s="70"/>
      <c r="V50" s="66"/>
      <c r="W50" s="40"/>
      <c r="X50" s="49"/>
      <c r="Y50" s="40"/>
      <c r="Z50" s="340"/>
      <c r="AA50" s="40"/>
      <c r="AB50" s="40"/>
      <c r="AC50" s="40"/>
      <c r="AD50" s="40"/>
      <c r="AE50" s="49"/>
      <c r="AF50" s="95"/>
      <c r="AG50" s="95"/>
      <c r="AH50" s="95"/>
      <c r="AI50" s="95"/>
      <c r="AJ50" s="284"/>
      <c r="AK50" s="434"/>
      <c r="AL50" s="435"/>
      <c r="AM50" s="434"/>
      <c r="AN50" s="60"/>
      <c r="AO50" s="65"/>
      <c r="AP50" s="95"/>
      <c r="AQ50" s="95"/>
      <c r="AR50" s="69"/>
      <c r="AS50" s="69"/>
      <c r="AT50" s="83"/>
      <c r="AU50" s="81"/>
      <c r="AV50" s="139"/>
      <c r="AW50" s="143"/>
      <c r="AX50" s="143"/>
      <c r="AZ50" s="345"/>
      <c r="BA50" s="345"/>
      <c r="BR50" s="345"/>
      <c r="BS50" s="345"/>
      <c r="BT50" s="148"/>
      <c r="BU50" s="143"/>
      <c r="BV50" s="143"/>
      <c r="BW50" s="148"/>
    </row>
    <row r="51" spans="1:75" ht="7.5" customHeight="1">
      <c r="A51" s="544"/>
      <c r="B51" s="46"/>
      <c r="C51" s="61"/>
      <c r="D51" s="61"/>
      <c r="E51" s="123"/>
      <c r="F51" s="62"/>
      <c r="G51" s="126"/>
      <c r="H51" s="62"/>
      <c r="I51" s="70"/>
      <c r="J51" s="57"/>
      <c r="K51" s="57"/>
      <c r="L51" s="57"/>
      <c r="M51" s="260"/>
      <c r="N51" s="62"/>
      <c r="O51" s="40"/>
      <c r="P51" s="40"/>
      <c r="Q51" s="71"/>
      <c r="R51" s="70"/>
      <c r="S51" s="70"/>
      <c r="T51" s="70"/>
      <c r="U51" s="70"/>
      <c r="V51" s="66"/>
      <c r="W51" s="40"/>
      <c r="X51" s="49"/>
      <c r="Y51" s="40"/>
      <c r="Z51" s="340"/>
      <c r="AA51" s="40"/>
      <c r="AB51" s="40"/>
      <c r="AC51" s="40"/>
      <c r="AD51" s="40"/>
      <c r="AE51" s="49"/>
      <c r="AF51" s="95"/>
      <c r="AG51" s="95"/>
      <c r="AH51" s="95"/>
      <c r="AI51" s="95"/>
      <c r="AJ51" s="284"/>
      <c r="AK51" s="57"/>
      <c r="AL51" s="57"/>
      <c r="AM51" s="57"/>
      <c r="AN51" s="60"/>
      <c r="AO51" s="65"/>
      <c r="AP51" s="95"/>
      <c r="AQ51" s="95"/>
      <c r="AR51" s="69"/>
      <c r="AS51" s="69"/>
      <c r="AT51" s="83"/>
      <c r="AU51" s="81"/>
      <c r="AV51" s="139"/>
      <c r="AW51" s="143"/>
      <c r="AX51" s="143"/>
      <c r="AZ51" s="143"/>
      <c r="BA51" s="143"/>
      <c r="BR51" s="143"/>
      <c r="BS51" s="143"/>
      <c r="BT51" s="148"/>
      <c r="BU51" s="143"/>
      <c r="BV51" s="143"/>
      <c r="BW51" s="148"/>
    </row>
    <row r="52" spans="1:75" ht="7.5" customHeight="1">
      <c r="A52" s="139"/>
      <c r="B52" s="45"/>
      <c r="C52" s="81"/>
      <c r="D52" s="160"/>
      <c r="E52" s="57"/>
      <c r="F52" s="57"/>
      <c r="G52" s="57"/>
      <c r="H52" s="40"/>
      <c r="I52" s="40"/>
      <c r="J52" s="57"/>
      <c r="K52" s="57"/>
      <c r="L52" s="291"/>
      <c r="M52" s="62"/>
      <c r="N52" s="62"/>
      <c r="O52" s="40"/>
      <c r="P52" s="40"/>
      <c r="Q52" s="68"/>
      <c r="R52" s="70"/>
      <c r="S52" s="70"/>
      <c r="T52" s="70"/>
      <c r="U52" s="70"/>
      <c r="V52" s="66"/>
      <c r="W52" s="40"/>
      <c r="X52" s="40"/>
      <c r="Y52" s="40"/>
      <c r="Z52" s="340"/>
      <c r="AA52" s="40"/>
      <c r="AB52" s="40"/>
      <c r="AC52" s="40"/>
      <c r="AD52" s="40"/>
      <c r="AE52" s="49"/>
      <c r="AF52" s="95"/>
      <c r="AG52" s="95"/>
      <c r="AH52" s="95"/>
      <c r="AI52" s="95"/>
      <c r="AJ52" s="284"/>
      <c r="AK52" s="57"/>
      <c r="AL52" s="57"/>
      <c r="AM52" s="57"/>
      <c r="AN52" s="60"/>
      <c r="AO52" s="68"/>
      <c r="AP52" s="68"/>
      <c r="AQ52" s="68"/>
      <c r="AR52" s="69"/>
      <c r="AS52" s="69"/>
      <c r="AT52" s="46"/>
      <c r="AU52" s="47"/>
      <c r="AV52" s="139"/>
      <c r="AW52" s="143"/>
      <c r="AX52" s="143"/>
      <c r="AZ52" s="143"/>
      <c r="BA52" s="143"/>
      <c r="BR52" s="143"/>
      <c r="BS52" s="143"/>
      <c r="BT52" s="148"/>
      <c r="BU52" s="143"/>
      <c r="BV52" s="143"/>
      <c r="BW52" s="148"/>
    </row>
    <row r="53" spans="1:75" ht="7.5" customHeight="1">
      <c r="A53" s="364">
        <v>29</v>
      </c>
      <c r="B53" s="347" t="str">
        <f>IF(A53="","",VLOOKUP(A53,'参加者リスト'!$K$36:$M$121,2))</f>
        <v>林　洋子</v>
      </c>
      <c r="C53" s="349" t="str">
        <f>IF(A53="","",VLOOKUP(A53,'参加者リスト'!$K$36:$M$121,3))</f>
        <v>宇部川上クラブ</v>
      </c>
      <c r="D53" s="110"/>
      <c r="E53" s="57"/>
      <c r="F53" s="57"/>
      <c r="G53" s="57"/>
      <c r="H53" s="40"/>
      <c r="I53" s="40"/>
      <c r="J53" s="57"/>
      <c r="K53" s="57"/>
      <c r="L53" s="291"/>
      <c r="M53" s="40"/>
      <c r="N53" s="40"/>
      <c r="O53" s="70"/>
      <c r="P53" s="70"/>
      <c r="Q53" s="40"/>
      <c r="R53" s="40"/>
      <c r="S53" s="40"/>
      <c r="T53" s="40"/>
      <c r="U53" s="40"/>
      <c r="V53" s="66"/>
      <c r="W53" s="40"/>
      <c r="X53" s="40"/>
      <c r="Y53" s="69"/>
      <c r="Z53" s="340"/>
      <c r="AA53" s="40"/>
      <c r="AB53" s="40"/>
      <c r="AC53" s="40"/>
      <c r="AD53" s="40"/>
      <c r="AE53" s="1"/>
      <c r="AF53" s="1"/>
      <c r="AG53" s="1"/>
      <c r="AH53" s="1"/>
      <c r="AI53" s="1"/>
      <c r="AJ53" s="319"/>
      <c r="AK53" s="57"/>
      <c r="AL53" s="57"/>
      <c r="AM53" s="57"/>
      <c r="AN53" s="60"/>
      <c r="AO53" s="68"/>
      <c r="AP53" s="68"/>
      <c r="AQ53" s="68"/>
      <c r="AR53" s="69"/>
      <c r="AS53" s="69"/>
      <c r="AT53" s="347" t="str">
        <f>IF(AV53="","",VLOOKUP(AV53,'参加者リスト'!$K$36:$M$121,2))</f>
        <v>三隅章子</v>
      </c>
      <c r="AU53" s="349" t="str">
        <f>IF(AV53="","",VLOOKUP(AV53,'参加者リスト'!$K$36:$M$121,3))</f>
        <v>西京スマッシュ</v>
      </c>
      <c r="AV53" s="218">
        <v>3</v>
      </c>
      <c r="AW53" s="143"/>
      <c r="AX53" s="143"/>
      <c r="AZ53" s="143"/>
      <c r="BA53" s="143"/>
      <c r="BR53" s="143"/>
      <c r="BS53" s="143"/>
      <c r="BT53" s="148"/>
      <c r="BU53" s="143"/>
      <c r="BV53" s="143"/>
      <c r="BW53" s="148"/>
    </row>
    <row r="54" spans="1:75" ht="7.5" customHeight="1" thickBot="1">
      <c r="A54" s="364"/>
      <c r="B54" s="347"/>
      <c r="C54" s="349"/>
      <c r="D54" s="292"/>
      <c r="E54" s="256"/>
      <c r="F54" s="256"/>
      <c r="G54" s="256"/>
      <c r="H54" s="270"/>
      <c r="I54" s="270"/>
      <c r="J54" s="290"/>
      <c r="K54" s="290"/>
      <c r="L54" s="293"/>
      <c r="M54" s="40"/>
      <c r="N54" s="40"/>
      <c r="O54" s="70"/>
      <c r="P54" s="70"/>
      <c r="Q54" s="40"/>
      <c r="R54" s="40"/>
      <c r="S54" s="40"/>
      <c r="T54" s="40"/>
      <c r="U54" s="40"/>
      <c r="V54" s="101"/>
      <c r="W54" s="40"/>
      <c r="X54" s="40"/>
      <c r="Y54" s="69"/>
      <c r="Z54" s="340"/>
      <c r="AA54" s="40"/>
      <c r="AB54" s="40"/>
      <c r="AC54" s="40"/>
      <c r="AD54" s="40"/>
      <c r="AE54" s="1"/>
      <c r="AF54" s="1"/>
      <c r="AG54" s="1"/>
      <c r="AH54" s="1"/>
      <c r="AI54" s="1"/>
      <c r="AJ54" s="319"/>
      <c r="AK54" s="287"/>
      <c r="AL54" s="287"/>
      <c r="AM54" s="287"/>
      <c r="AN54" s="287"/>
      <c r="AO54" s="316"/>
      <c r="AP54" s="316"/>
      <c r="AQ54" s="316"/>
      <c r="AR54" s="322"/>
      <c r="AS54" s="322"/>
      <c r="AT54" s="347"/>
      <c r="AU54" s="349"/>
      <c r="AV54" s="218"/>
      <c r="AW54" s="143"/>
      <c r="AX54" s="143"/>
      <c r="BR54" s="148"/>
      <c r="BS54" s="148"/>
      <c r="BT54" s="148"/>
      <c r="BU54" s="143"/>
      <c r="BV54" s="143"/>
      <c r="BW54" s="148"/>
    </row>
    <row r="55" spans="1:75" ht="7.5" customHeight="1">
      <c r="A55" s="218">
        <v>30</v>
      </c>
      <c r="B55" s="347" t="str">
        <f>IF(A55="","",VLOOKUP(A55,'参加者リスト'!$K$36:$M$121,2))</f>
        <v>三浦さつき</v>
      </c>
      <c r="C55" s="349" t="str">
        <f>IF(A55="","",VLOOKUP(A55,'参加者リスト'!$K$36:$M$121,3))</f>
        <v>宇部川上クラブ</v>
      </c>
      <c r="D55" s="31"/>
      <c r="E55" s="57"/>
      <c r="F55" s="57"/>
      <c r="G55" s="57"/>
      <c r="H55" s="70"/>
      <c r="I55" s="40"/>
      <c r="J55" s="70"/>
      <c r="K55" s="70"/>
      <c r="L55" s="40"/>
      <c r="M55" s="346">
        <f>IF(J45="","",SUM(BA45:BA50))</f>
        <v>2</v>
      </c>
      <c r="N55" s="70"/>
      <c r="O55" s="70"/>
      <c r="P55" s="70"/>
      <c r="Q55" s="40"/>
      <c r="R55" s="40"/>
      <c r="S55" s="40"/>
      <c r="T55" s="40"/>
      <c r="U55" s="40"/>
      <c r="V55" s="101"/>
      <c r="W55" s="40"/>
      <c r="X55" s="40"/>
      <c r="Y55" s="69"/>
      <c r="Z55" s="341"/>
      <c r="AA55" s="49"/>
      <c r="AB55" s="49"/>
      <c r="AC55" s="49"/>
      <c r="AD55" s="49"/>
      <c r="AE55" s="1"/>
      <c r="AF55" s="45"/>
      <c r="AG55" s="45"/>
      <c r="AH55" s="45"/>
      <c r="AI55" s="45"/>
      <c r="AJ55" s="217">
        <f>IF(AK45="","",SUM(BS45:BS50))</f>
        <v>2</v>
      </c>
      <c r="AK55" s="95"/>
      <c r="AL55" s="95"/>
      <c r="AM55" s="95"/>
      <c r="AN55" s="69"/>
      <c r="AO55" s="68"/>
      <c r="AP55" s="68"/>
      <c r="AQ55" s="68"/>
      <c r="AR55" s="60"/>
      <c r="AS55" s="60"/>
      <c r="AT55" s="347" t="str">
        <f>IF(AV55="","",VLOOKUP(AV55,'参加者リスト'!$K$36:$M$121,2))</f>
        <v>岡崎　静</v>
      </c>
      <c r="AU55" s="349" t="str">
        <f>IF(AV55="","",VLOOKUP(AV55,'参加者リスト'!$K$36:$M$121,3))</f>
        <v>西京スマッシュ</v>
      </c>
      <c r="AV55" s="364">
        <v>4</v>
      </c>
      <c r="AW55" s="143"/>
      <c r="AX55" s="143"/>
      <c r="BF55" s="143"/>
      <c r="BG55" s="143"/>
      <c r="BL55" s="143"/>
      <c r="BM55" s="143"/>
      <c r="BR55" s="148"/>
      <c r="BS55" s="148"/>
      <c r="BT55" s="148"/>
      <c r="BU55" s="143"/>
      <c r="BV55" s="143"/>
      <c r="BW55" s="148"/>
    </row>
    <row r="56" spans="1:65" ht="7.5" customHeight="1">
      <c r="A56" s="218"/>
      <c r="B56" s="347"/>
      <c r="C56" s="349"/>
      <c r="D56" s="110"/>
      <c r="E56" s="57"/>
      <c r="F56" s="57"/>
      <c r="G56" s="57"/>
      <c r="H56" s="70"/>
      <c r="I56" s="40"/>
      <c r="J56" s="70"/>
      <c r="K56" s="70"/>
      <c r="L56" s="56"/>
      <c r="M56" s="346"/>
      <c r="N56" s="70"/>
      <c r="O56" s="70"/>
      <c r="P56" s="70"/>
      <c r="Q56" s="40"/>
      <c r="R56" s="40"/>
      <c r="S56" s="40"/>
      <c r="T56" s="40"/>
      <c r="U56" s="40"/>
      <c r="V56" s="66"/>
      <c r="W56" s="40"/>
      <c r="X56" s="40"/>
      <c r="Y56" s="69"/>
      <c r="Z56" s="341"/>
      <c r="AA56" s="49"/>
      <c r="AB56" s="49"/>
      <c r="AC56" s="49"/>
      <c r="AD56" s="49"/>
      <c r="AE56" s="88"/>
      <c r="AF56" s="88"/>
      <c r="AG56" s="88"/>
      <c r="AH56" s="88"/>
      <c r="AI56" s="88"/>
      <c r="AJ56" s="217"/>
      <c r="AK56" s="95"/>
      <c r="AL56" s="95"/>
      <c r="AM56" s="95"/>
      <c r="AN56" s="69"/>
      <c r="AO56" s="69"/>
      <c r="AP56" s="69"/>
      <c r="AQ56" s="69"/>
      <c r="AR56" s="60"/>
      <c r="AS56" s="60"/>
      <c r="AT56" s="347"/>
      <c r="AU56" s="349"/>
      <c r="AV56" s="364"/>
      <c r="AW56" s="143"/>
      <c r="AX56" s="143"/>
      <c r="BF56" s="143"/>
      <c r="BG56" s="143"/>
      <c r="BL56" s="143"/>
      <c r="BM56" s="143"/>
    </row>
    <row r="57" spans="1:65" ht="7.5" customHeight="1">
      <c r="A57" s="216"/>
      <c r="B57" s="102"/>
      <c r="C57" s="103"/>
      <c r="D57" s="103"/>
      <c r="E57" s="57"/>
      <c r="F57" s="57"/>
      <c r="G57" s="57"/>
      <c r="H57" s="1"/>
      <c r="I57" s="70"/>
      <c r="J57" s="70"/>
      <c r="K57" s="70"/>
      <c r="L57" s="40"/>
      <c r="M57" s="70"/>
      <c r="N57" s="70"/>
      <c r="O57" s="70"/>
      <c r="P57" s="70"/>
      <c r="Q57" s="40"/>
      <c r="R57" s="40"/>
      <c r="S57" s="40"/>
      <c r="T57" s="57"/>
      <c r="U57" s="57"/>
      <c r="V57" s="64"/>
      <c r="W57" s="40"/>
      <c r="X57" s="40"/>
      <c r="Y57" s="69"/>
      <c r="Z57" s="340"/>
      <c r="AA57" s="57"/>
      <c r="AB57" s="57"/>
      <c r="AC57" s="57"/>
      <c r="AD57" s="57"/>
      <c r="AE57" s="88"/>
      <c r="AF57" s="88"/>
      <c r="AG57" s="88"/>
      <c r="AH57" s="88"/>
      <c r="AI57" s="88"/>
      <c r="AJ57" s="68"/>
      <c r="AK57" s="68"/>
      <c r="AL57" s="68"/>
      <c r="AM57" s="68"/>
      <c r="AN57" s="88"/>
      <c r="AO57" s="88"/>
      <c r="AP57" s="88"/>
      <c r="AQ57" s="88"/>
      <c r="AR57" s="60"/>
      <c r="AS57" s="60"/>
      <c r="AT57" s="83"/>
      <c r="AU57" s="81"/>
      <c r="AV57" s="139"/>
      <c r="AW57" s="143"/>
      <c r="AX57" s="143"/>
      <c r="BF57" s="143"/>
      <c r="BG57" s="143"/>
      <c r="BL57" s="143"/>
      <c r="BM57" s="143"/>
    </row>
    <row r="58" spans="1:65" ht="7.5" customHeight="1">
      <c r="A58" s="216"/>
      <c r="B58" s="102"/>
      <c r="C58" s="103"/>
      <c r="D58" s="103"/>
      <c r="E58" s="125"/>
      <c r="F58" s="41"/>
      <c r="G58" s="123"/>
      <c r="H58" s="70"/>
      <c r="I58" s="70"/>
      <c r="J58" s="70"/>
      <c r="K58" s="70"/>
      <c r="L58" s="40"/>
      <c r="M58" s="70"/>
      <c r="N58" s="70"/>
      <c r="O58" s="70"/>
      <c r="P58" s="70"/>
      <c r="Q58" s="40"/>
      <c r="R58" s="40"/>
      <c r="S58" s="40"/>
      <c r="T58" s="57"/>
      <c r="U58" s="57"/>
      <c r="V58" s="64"/>
      <c r="W58" s="40"/>
      <c r="X58" s="40"/>
      <c r="Y58" s="69"/>
      <c r="Z58" s="340"/>
      <c r="AA58" s="57"/>
      <c r="AB58" s="57"/>
      <c r="AC58" s="57"/>
      <c r="AD58" s="57"/>
      <c r="AE58" s="88"/>
      <c r="AF58" s="88"/>
      <c r="AG58" s="88"/>
      <c r="AH58" s="88"/>
      <c r="AI58" s="88"/>
      <c r="AJ58" s="68"/>
      <c r="AK58" s="68"/>
      <c r="AL58" s="68"/>
      <c r="AM58" s="68"/>
      <c r="AN58" s="88"/>
      <c r="AO58" s="88"/>
      <c r="AP58" s="88"/>
      <c r="AQ58" s="88"/>
      <c r="AR58" s="60"/>
      <c r="AS58" s="60"/>
      <c r="AT58" s="83"/>
      <c r="AU58" s="81"/>
      <c r="AV58" s="139"/>
      <c r="AW58" s="143"/>
      <c r="AX58" s="143"/>
      <c r="BF58" s="143"/>
      <c r="BG58" s="143"/>
      <c r="BL58" s="143"/>
      <c r="BM58" s="143"/>
    </row>
    <row r="59" spans="1:65" ht="7.5" customHeight="1">
      <c r="A59" s="216"/>
      <c r="B59" s="102"/>
      <c r="C59" s="103"/>
      <c r="D59" s="103"/>
      <c r="E59" s="125"/>
      <c r="F59" s="41"/>
      <c r="G59" s="123"/>
      <c r="H59" s="70"/>
      <c r="I59" s="70"/>
      <c r="J59" s="70"/>
      <c r="K59" s="70"/>
      <c r="L59" s="40"/>
      <c r="M59" s="70"/>
      <c r="N59" s="70"/>
      <c r="O59" s="70"/>
      <c r="P59" s="70"/>
      <c r="Q59" s="40"/>
      <c r="R59" s="40"/>
      <c r="S59" s="40"/>
      <c r="T59" s="434">
        <v>17</v>
      </c>
      <c r="U59" s="435" t="str">
        <f>IF(T59="","","-")</f>
        <v>-</v>
      </c>
      <c r="V59" s="438">
        <v>21</v>
      </c>
      <c r="W59" s="40"/>
      <c r="X59" s="40"/>
      <c r="Y59" s="69"/>
      <c r="Z59" s="340"/>
      <c r="AA59" s="434">
        <v>18</v>
      </c>
      <c r="AB59" s="435" t="str">
        <f>IF(AA59="","","-")</f>
        <v>-</v>
      </c>
      <c r="AC59" s="434">
        <v>21</v>
      </c>
      <c r="AD59" s="57"/>
      <c r="AE59" s="88"/>
      <c r="AF59" s="88"/>
      <c r="AG59" s="88"/>
      <c r="AH59" s="88"/>
      <c r="AI59" s="88"/>
      <c r="AJ59" s="68"/>
      <c r="AK59" s="68"/>
      <c r="AL59" s="68"/>
      <c r="AM59" s="68"/>
      <c r="AN59" s="88"/>
      <c r="AO59" s="88"/>
      <c r="AP59" s="88"/>
      <c r="AQ59" s="88"/>
      <c r="AR59" s="60"/>
      <c r="AS59" s="60"/>
      <c r="AT59" s="83"/>
      <c r="AU59" s="81"/>
      <c r="AV59" s="139"/>
      <c r="AW59" s="143"/>
      <c r="AX59" s="143"/>
      <c r="BF59" s="345">
        <f>IF(T59-V59&gt;0,1,0)</f>
        <v>0</v>
      </c>
      <c r="BG59" s="345">
        <f>IF(V59-T59&gt;0,1,0)</f>
        <v>1</v>
      </c>
      <c r="BL59" s="345">
        <f>IF(AA59-AC59&gt;0,1,0)</f>
        <v>0</v>
      </c>
      <c r="BM59" s="345">
        <f>IF(AC59-AA59&gt;0,1,0)</f>
        <v>1</v>
      </c>
    </row>
    <row r="60" spans="1:65" ht="7.5" customHeight="1">
      <c r="A60" s="216"/>
      <c r="B60" s="50"/>
      <c r="C60" s="51"/>
      <c r="D60" s="51"/>
      <c r="E60" s="40"/>
      <c r="F60" s="40"/>
      <c r="G60" s="56"/>
      <c r="H60" s="70"/>
      <c r="I60" s="70"/>
      <c r="J60" s="70"/>
      <c r="K60" s="70"/>
      <c r="L60" s="40"/>
      <c r="M60" s="70"/>
      <c r="N60" s="70"/>
      <c r="O60" s="70"/>
      <c r="P60" s="70"/>
      <c r="Q60" s="40"/>
      <c r="R60" s="40"/>
      <c r="S60" s="40"/>
      <c r="T60" s="434"/>
      <c r="U60" s="435"/>
      <c r="V60" s="438"/>
      <c r="W60" s="488">
        <f>IF(W62="","",SUM(BI62:BI67))</f>
        <v>2</v>
      </c>
      <c r="X60" s="448"/>
      <c r="Y60" s="491">
        <f>IF(W62="","",SUM(BJ62:BJ67))</f>
        <v>1</v>
      </c>
      <c r="Z60" s="492"/>
      <c r="AA60" s="434"/>
      <c r="AB60" s="435"/>
      <c r="AC60" s="434"/>
      <c r="AD60" s="57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68"/>
      <c r="AP60" s="68"/>
      <c r="AQ60" s="68"/>
      <c r="AR60" s="60"/>
      <c r="AS60" s="60"/>
      <c r="AT60" s="50"/>
      <c r="AU60" s="51"/>
      <c r="AV60" s="546"/>
      <c r="AW60" s="143"/>
      <c r="AX60" s="143"/>
      <c r="BF60" s="345"/>
      <c r="BG60" s="345"/>
      <c r="BL60" s="345"/>
      <c r="BM60" s="345"/>
    </row>
    <row r="61" spans="1:65" ht="7.5" customHeight="1" thickBot="1">
      <c r="A61" s="216"/>
      <c r="B61" s="50"/>
      <c r="C61" s="51"/>
      <c r="D61" s="51"/>
      <c r="E61" s="40"/>
      <c r="F61" s="40"/>
      <c r="G61" s="56"/>
      <c r="H61" s="70"/>
      <c r="I61" s="70"/>
      <c r="J61" s="70"/>
      <c r="K61" s="70"/>
      <c r="L61" s="40"/>
      <c r="M61" s="70"/>
      <c r="N61" s="70"/>
      <c r="O61" s="70"/>
      <c r="P61" s="70"/>
      <c r="Q61" s="40"/>
      <c r="R61" s="40"/>
      <c r="S61" s="40"/>
      <c r="T61" s="434">
        <v>21</v>
      </c>
      <c r="U61" s="435" t="str">
        <f>IF(T61="","","-")</f>
        <v>-</v>
      </c>
      <c r="V61" s="438">
        <v>19</v>
      </c>
      <c r="W61" s="489"/>
      <c r="X61" s="490"/>
      <c r="Y61" s="493"/>
      <c r="Z61" s="494"/>
      <c r="AA61" s="434">
        <v>21</v>
      </c>
      <c r="AB61" s="435" t="str">
        <f>IF(AA61="","","-")</f>
        <v>-</v>
      </c>
      <c r="AC61" s="434">
        <v>16</v>
      </c>
      <c r="AD61" s="57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68"/>
      <c r="AP61" s="68"/>
      <c r="AQ61" s="68"/>
      <c r="AR61" s="60"/>
      <c r="AS61" s="60"/>
      <c r="AT61" s="50"/>
      <c r="AU61" s="51"/>
      <c r="AV61" s="546"/>
      <c r="AW61" s="143"/>
      <c r="AX61" s="143"/>
      <c r="BF61" s="345">
        <f>IF(T61-V61&gt;0,1,0)</f>
        <v>1</v>
      </c>
      <c r="BG61" s="345">
        <f>IF(V61-T61&gt;0,1,0)</f>
        <v>0</v>
      </c>
      <c r="BL61" s="345">
        <f>IF(AA61-AC61&gt;0,1,0)</f>
        <v>1</v>
      </c>
      <c r="BM61" s="345">
        <f>IF(AC61-AA61&gt;0,1,0)</f>
        <v>0</v>
      </c>
    </row>
    <row r="62" spans="1:65" ht="7.5" customHeight="1">
      <c r="A62" s="216"/>
      <c r="B62" s="50"/>
      <c r="C62" s="51"/>
      <c r="D62" s="51"/>
      <c r="E62" s="40"/>
      <c r="F62" s="40"/>
      <c r="G62" s="56"/>
      <c r="H62" s="70"/>
      <c r="I62" s="70"/>
      <c r="J62" s="70"/>
      <c r="K62" s="70"/>
      <c r="L62" s="40"/>
      <c r="M62" s="70"/>
      <c r="N62" s="70"/>
      <c r="O62" s="70"/>
      <c r="P62" s="70"/>
      <c r="Q62" s="40"/>
      <c r="R62" s="40"/>
      <c r="S62" s="40"/>
      <c r="T62" s="434"/>
      <c r="U62" s="435"/>
      <c r="V62" s="434"/>
      <c r="W62" s="485">
        <v>15</v>
      </c>
      <c r="X62" s="486" t="str">
        <f>IF(W62="","","-")</f>
        <v>-</v>
      </c>
      <c r="Y62" s="486"/>
      <c r="Z62" s="487">
        <v>21</v>
      </c>
      <c r="AA62" s="476"/>
      <c r="AB62" s="435"/>
      <c r="AC62" s="434"/>
      <c r="AD62" s="57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68"/>
      <c r="AP62" s="68"/>
      <c r="AQ62" s="68"/>
      <c r="AR62" s="60"/>
      <c r="AS62" s="60"/>
      <c r="AT62" s="50"/>
      <c r="AU62" s="51"/>
      <c r="AV62" s="546"/>
      <c r="AW62" s="143"/>
      <c r="AX62" s="143"/>
      <c r="BF62" s="345"/>
      <c r="BG62" s="345"/>
      <c r="BI62" s="345">
        <f>IF(W62-Z62&gt;0,1,0)</f>
        <v>0</v>
      </c>
      <c r="BJ62" s="345">
        <f>IF(Z62-W62&gt;0,1,0)</f>
        <v>1</v>
      </c>
      <c r="BL62" s="345"/>
      <c r="BM62" s="345"/>
    </row>
    <row r="63" spans="1:76" ht="7.5" customHeight="1">
      <c r="A63" s="216"/>
      <c r="B63" s="50"/>
      <c r="C63" s="51"/>
      <c r="D63" s="51"/>
      <c r="E63" s="62"/>
      <c r="F63" s="62"/>
      <c r="G63" s="56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34">
        <v>14</v>
      </c>
      <c r="U63" s="435" t="str">
        <f>IF(T63="","","-")</f>
        <v>-</v>
      </c>
      <c r="V63" s="434">
        <v>21</v>
      </c>
      <c r="W63" s="485"/>
      <c r="X63" s="486"/>
      <c r="Y63" s="486"/>
      <c r="Z63" s="487"/>
      <c r="AA63" s="476">
        <v>21</v>
      </c>
      <c r="AB63" s="435" t="str">
        <f>IF(AA63="","","-")</f>
        <v>-</v>
      </c>
      <c r="AC63" s="434">
        <v>11</v>
      </c>
      <c r="AD63" s="57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68"/>
      <c r="AP63" s="68"/>
      <c r="AQ63" s="68"/>
      <c r="AR63" s="88"/>
      <c r="AS63" s="88"/>
      <c r="AT63" s="50"/>
      <c r="AU63" s="51"/>
      <c r="AV63" s="546"/>
      <c r="AW63" s="143"/>
      <c r="AX63" s="143"/>
      <c r="BF63" s="345">
        <f>IF(T63-V63&gt;0,1,0)</f>
        <v>0</v>
      </c>
      <c r="BG63" s="345">
        <f>IF(V63-T63&gt;0,1,0)</f>
        <v>1</v>
      </c>
      <c r="BI63" s="345"/>
      <c r="BJ63" s="345"/>
      <c r="BL63" s="345">
        <f>IF(AA63-AC63&gt;0,1,0)</f>
        <v>1</v>
      </c>
      <c r="BM63" s="345">
        <f>IF(AC63-AA63&gt;0,1,0)</f>
        <v>0</v>
      </c>
      <c r="BQ63" s="148"/>
      <c r="BR63" s="148"/>
      <c r="BS63" s="148"/>
      <c r="BT63" s="148"/>
      <c r="BU63" s="148"/>
      <c r="BV63" s="148"/>
      <c r="BW63" s="148"/>
      <c r="BX63" s="162"/>
    </row>
    <row r="64" spans="1:76" ht="7.5" customHeight="1">
      <c r="A64" s="216"/>
      <c r="B64" s="50"/>
      <c r="C64" s="51"/>
      <c r="D64" s="51"/>
      <c r="E64" s="123"/>
      <c r="F64" s="62"/>
      <c r="G64" s="126"/>
      <c r="H64" s="62"/>
      <c r="I64" s="70"/>
      <c r="J64" s="70"/>
      <c r="K64" s="70"/>
      <c r="L64" s="68"/>
      <c r="M64" s="40"/>
      <c r="N64" s="40"/>
      <c r="O64" s="40"/>
      <c r="P64" s="40"/>
      <c r="Q64" s="40"/>
      <c r="R64" s="40"/>
      <c r="S64" s="40"/>
      <c r="T64" s="434"/>
      <c r="U64" s="435"/>
      <c r="V64" s="434"/>
      <c r="W64" s="485">
        <v>21</v>
      </c>
      <c r="X64" s="486" t="str">
        <f>IF(W64="","","-")</f>
        <v>-</v>
      </c>
      <c r="Y64" s="486"/>
      <c r="Z64" s="487">
        <v>16</v>
      </c>
      <c r="AA64" s="476"/>
      <c r="AB64" s="435"/>
      <c r="AC64" s="434"/>
      <c r="AD64" s="57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95"/>
      <c r="AP64" s="95"/>
      <c r="AQ64" s="95"/>
      <c r="AR64" s="60"/>
      <c r="AS64" s="60"/>
      <c r="AT64" s="50"/>
      <c r="AU64" s="51"/>
      <c r="AV64" s="546"/>
      <c r="AW64" s="143"/>
      <c r="AX64" s="143"/>
      <c r="BF64" s="345"/>
      <c r="BG64" s="345"/>
      <c r="BI64" s="345">
        <f>IF(W64-Z64&gt;0,1,0)</f>
        <v>1</v>
      </c>
      <c r="BJ64" s="345">
        <f>IF(Z64-W64&gt;0,1,0)</f>
        <v>0</v>
      </c>
      <c r="BL64" s="345"/>
      <c r="BM64" s="345"/>
      <c r="BQ64" s="148"/>
      <c r="BR64" s="148"/>
      <c r="BS64" s="148"/>
      <c r="BT64" s="148"/>
      <c r="BU64" s="143"/>
      <c r="BV64" s="143"/>
      <c r="BW64" s="148"/>
      <c r="BX64" s="162"/>
    </row>
    <row r="65" spans="1:76" ht="7.5" customHeight="1">
      <c r="A65" s="216"/>
      <c r="B65" s="50"/>
      <c r="C65" s="51"/>
      <c r="D65" s="51"/>
      <c r="E65" s="123"/>
      <c r="F65" s="62"/>
      <c r="G65" s="126"/>
      <c r="H65" s="62"/>
      <c r="I65" s="70"/>
      <c r="J65" s="70"/>
      <c r="K65" s="70"/>
      <c r="L65" s="68"/>
      <c r="M65" s="40"/>
      <c r="N65" s="40"/>
      <c r="O65" s="40"/>
      <c r="P65" s="40"/>
      <c r="Q65" s="40"/>
      <c r="R65" s="40"/>
      <c r="S65" s="40"/>
      <c r="T65" s="57"/>
      <c r="U65" s="57"/>
      <c r="V65" s="57"/>
      <c r="W65" s="485"/>
      <c r="X65" s="486"/>
      <c r="Y65" s="486"/>
      <c r="Z65" s="487"/>
      <c r="AA65" s="92"/>
      <c r="AB65" s="57"/>
      <c r="AC65" s="57"/>
      <c r="AD65" s="57"/>
      <c r="AE65" s="88"/>
      <c r="AF65" s="88"/>
      <c r="AG65" s="88"/>
      <c r="AH65" s="88"/>
      <c r="AI65" s="88"/>
      <c r="AJ65" s="68"/>
      <c r="AK65" s="68"/>
      <c r="AL65" s="68"/>
      <c r="AM65" s="68"/>
      <c r="AN65" s="60"/>
      <c r="AO65" s="68"/>
      <c r="AP65" s="68"/>
      <c r="AQ65" s="68"/>
      <c r="AR65" s="60"/>
      <c r="AS65" s="60"/>
      <c r="AT65" s="50"/>
      <c r="AU65" s="51"/>
      <c r="AV65" s="546"/>
      <c r="AW65" s="143"/>
      <c r="AX65" s="143"/>
      <c r="BF65" s="143"/>
      <c r="BG65" s="143"/>
      <c r="BI65" s="345"/>
      <c r="BJ65" s="345"/>
      <c r="BL65" s="143"/>
      <c r="BM65" s="143"/>
      <c r="BQ65" s="148"/>
      <c r="BR65" s="148"/>
      <c r="BS65" s="148"/>
      <c r="BT65" s="148"/>
      <c r="BU65" s="143"/>
      <c r="BV65" s="143"/>
      <c r="BW65" s="148"/>
      <c r="BX65" s="162"/>
    </row>
    <row r="66" spans="1:76" ht="7.5" customHeight="1">
      <c r="A66" s="139"/>
      <c r="B66" s="83"/>
      <c r="C66" s="81"/>
      <c r="D66" s="160"/>
      <c r="E66" s="57"/>
      <c r="F66" s="57"/>
      <c r="G66" s="57"/>
      <c r="H66" s="40"/>
      <c r="I66" s="40"/>
      <c r="J66" s="40"/>
      <c r="K66" s="40"/>
      <c r="L66" s="68"/>
      <c r="M66" s="40"/>
      <c r="N66" s="40"/>
      <c r="O66" s="40"/>
      <c r="P66" s="40"/>
      <c r="Q66" s="40"/>
      <c r="R66" s="70"/>
      <c r="S66" s="70"/>
      <c r="T66" s="57"/>
      <c r="U66" s="57"/>
      <c r="V66" s="57"/>
      <c r="W66" s="485">
        <v>21</v>
      </c>
      <c r="X66" s="486" t="str">
        <f>IF(W66="","","-")</f>
        <v>-</v>
      </c>
      <c r="Y66" s="486"/>
      <c r="Z66" s="487">
        <v>19</v>
      </c>
      <c r="AA66" s="92"/>
      <c r="AB66" s="57"/>
      <c r="AC66" s="57"/>
      <c r="AD66" s="57"/>
      <c r="AE66" s="88"/>
      <c r="AF66" s="88"/>
      <c r="AG66" s="88"/>
      <c r="AH66" s="88"/>
      <c r="AI66" s="88"/>
      <c r="AJ66" s="68"/>
      <c r="AK66" s="68"/>
      <c r="AL66" s="68"/>
      <c r="AM66" s="68"/>
      <c r="AN66" s="60"/>
      <c r="AO66" s="68"/>
      <c r="AP66" s="68"/>
      <c r="AQ66" s="68"/>
      <c r="AR66" s="60"/>
      <c r="AS66" s="60"/>
      <c r="AT66" s="104"/>
      <c r="AU66" s="103"/>
      <c r="AV66" s="216"/>
      <c r="BF66" s="143"/>
      <c r="BG66" s="143"/>
      <c r="BI66" s="345">
        <f>IF(W66-Z66&gt;0,1,0)</f>
        <v>1</v>
      </c>
      <c r="BJ66" s="345">
        <f>IF(Z66-W66&gt;0,1,0)</f>
        <v>0</v>
      </c>
      <c r="BL66" s="143"/>
      <c r="BM66" s="143"/>
      <c r="BQ66" s="148"/>
      <c r="BR66" s="148"/>
      <c r="BS66" s="148"/>
      <c r="BT66" s="148"/>
      <c r="BU66" s="143"/>
      <c r="BV66" s="143"/>
      <c r="BW66" s="148"/>
      <c r="BX66" s="162"/>
    </row>
    <row r="67" spans="1:76" ht="7.5" customHeight="1">
      <c r="A67" s="364">
        <v>23</v>
      </c>
      <c r="B67" s="347" t="str">
        <f>IF(A67="","",VLOOKUP(A67,'参加者リスト'!$K$36:$M$121,2))</f>
        <v>小藤真由美</v>
      </c>
      <c r="C67" s="349" t="str">
        <f>IF(A67="","",VLOOKUP(A67,'参加者リスト'!$K$36:$M$121,3))</f>
        <v>山口レディースクラブ</v>
      </c>
      <c r="D67" s="110"/>
      <c r="E67" s="57"/>
      <c r="F67" s="57"/>
      <c r="G67" s="57"/>
      <c r="H67" s="40"/>
      <c r="I67" s="62"/>
      <c r="J67" s="62"/>
      <c r="K67" s="62"/>
      <c r="L67" s="40"/>
      <c r="M67" s="352">
        <f>IF(J73="","",SUM(AZ73:AZ78))</f>
        <v>2</v>
      </c>
      <c r="N67" s="44"/>
      <c r="O67" s="62"/>
      <c r="P67" s="62"/>
      <c r="Q67" s="42"/>
      <c r="R67" s="70"/>
      <c r="S67" s="70"/>
      <c r="T67" s="70"/>
      <c r="U67" s="70"/>
      <c r="V67" s="40"/>
      <c r="W67" s="485"/>
      <c r="X67" s="486"/>
      <c r="Y67" s="486"/>
      <c r="Z67" s="487"/>
      <c r="AA67" s="93"/>
      <c r="AB67" s="69"/>
      <c r="AC67" s="69"/>
      <c r="AD67" s="69"/>
      <c r="AE67" s="88"/>
      <c r="AF67" s="88"/>
      <c r="AG67" s="88"/>
      <c r="AH67" s="88"/>
      <c r="AI67" s="88"/>
      <c r="AJ67" s="363">
        <f>IF(AK73="","",SUM(BR73:BR78))</f>
        <v>0</v>
      </c>
      <c r="AK67" s="87"/>
      <c r="AL67" s="87"/>
      <c r="AM67" s="87"/>
      <c r="AN67" s="88"/>
      <c r="AO67" s="68"/>
      <c r="AP67" s="68"/>
      <c r="AQ67" s="68"/>
      <c r="AR67" s="88"/>
      <c r="AS67" s="88"/>
      <c r="AT67" s="347" t="str">
        <f>IF(AV67="","",VLOOKUP(AV67,'参加者リスト'!$K$36:$M$121,2))</f>
        <v>柴北美代子</v>
      </c>
      <c r="AU67" s="349" t="str">
        <f>IF(AV67="","",VLOOKUP(AV67,'参加者リスト'!$K$36:$M$121,3))</f>
        <v>下松ミラクル</v>
      </c>
      <c r="AV67" s="218">
        <v>37</v>
      </c>
      <c r="BI67" s="345"/>
      <c r="BJ67" s="345"/>
      <c r="BQ67" s="148"/>
      <c r="BR67" s="148"/>
      <c r="BS67" s="148"/>
      <c r="BT67" s="148"/>
      <c r="BU67" s="143"/>
      <c r="BV67" s="143"/>
      <c r="BW67" s="148"/>
      <c r="BX67" s="162"/>
    </row>
    <row r="68" spans="1:76" ht="7.5" customHeight="1" thickBot="1">
      <c r="A68" s="364"/>
      <c r="B68" s="347"/>
      <c r="C68" s="349"/>
      <c r="D68" s="292"/>
      <c r="E68" s="256"/>
      <c r="F68" s="256"/>
      <c r="G68" s="256"/>
      <c r="H68" s="270"/>
      <c r="I68" s="290"/>
      <c r="J68" s="290"/>
      <c r="K68" s="290"/>
      <c r="L68" s="270"/>
      <c r="M68" s="352"/>
      <c r="N68" s="44"/>
      <c r="O68" s="62"/>
      <c r="P68" s="62"/>
      <c r="Q68" s="42"/>
      <c r="R68" s="70"/>
      <c r="S68" s="70"/>
      <c r="T68" s="70"/>
      <c r="U68" s="70"/>
      <c r="V68" s="40"/>
      <c r="W68" s="333"/>
      <c r="AA68" s="99"/>
      <c r="AB68" s="62"/>
      <c r="AC68" s="62"/>
      <c r="AD68" s="62"/>
      <c r="AE68" s="1"/>
      <c r="AF68" s="95"/>
      <c r="AG68" s="95"/>
      <c r="AH68" s="95"/>
      <c r="AI68" s="95"/>
      <c r="AJ68" s="363"/>
      <c r="AK68" s="68"/>
      <c r="AL68" s="68"/>
      <c r="AM68" s="68"/>
      <c r="AN68" s="88"/>
      <c r="AO68" s="68"/>
      <c r="AP68" s="68"/>
      <c r="AQ68" s="68"/>
      <c r="AR68" s="88"/>
      <c r="AS68" s="88"/>
      <c r="AT68" s="347"/>
      <c r="AU68" s="349"/>
      <c r="AV68" s="218"/>
      <c r="AZ68" s="143"/>
      <c r="BA68" s="143"/>
      <c r="BQ68" s="148"/>
      <c r="BR68" s="148"/>
      <c r="BS68" s="148"/>
      <c r="BT68" s="148"/>
      <c r="BU68" s="143"/>
      <c r="BV68" s="143"/>
      <c r="BW68" s="148"/>
      <c r="BX68" s="162"/>
    </row>
    <row r="69" spans="1:76" ht="7.5" customHeight="1">
      <c r="A69" s="218">
        <v>24</v>
      </c>
      <c r="B69" s="347" t="str">
        <f>IF(A69="","",VLOOKUP(A69,'参加者リスト'!$K$36:$M$121,2))</f>
        <v>北崎美佐子</v>
      </c>
      <c r="C69" s="349" t="str">
        <f>IF(A69="","",VLOOKUP(A69,'参加者リスト'!$K$36:$M$121,3))</f>
        <v>山口レディースクラブ</v>
      </c>
      <c r="D69" s="32"/>
      <c r="E69" s="57"/>
      <c r="F69" s="57"/>
      <c r="G69" s="57"/>
      <c r="H69" s="70"/>
      <c r="I69" s="40"/>
      <c r="J69" s="62"/>
      <c r="K69" s="62"/>
      <c r="L69" s="40"/>
      <c r="M69" s="250"/>
      <c r="N69" s="40"/>
      <c r="O69" s="40"/>
      <c r="P69" s="40"/>
      <c r="Q69" s="40"/>
      <c r="R69" s="40"/>
      <c r="S69" s="40"/>
      <c r="T69" s="40"/>
      <c r="U69" s="40"/>
      <c r="V69" s="40"/>
      <c r="W69" s="333"/>
      <c r="AA69" s="99"/>
      <c r="AB69" s="62"/>
      <c r="AC69" s="62"/>
      <c r="AD69" s="62"/>
      <c r="AE69" s="95"/>
      <c r="AF69" s="95"/>
      <c r="AG69" s="95"/>
      <c r="AH69" s="95"/>
      <c r="AI69" s="95"/>
      <c r="AJ69" s="68"/>
      <c r="AK69" s="90"/>
      <c r="AL69" s="91"/>
      <c r="AM69" s="91"/>
      <c r="AN69" s="91"/>
      <c r="AO69" s="91"/>
      <c r="AP69" s="91"/>
      <c r="AQ69" s="91"/>
      <c r="AR69" s="91"/>
      <c r="AS69" s="91"/>
      <c r="AT69" s="347" t="str">
        <f>IF(AV69="","",VLOOKUP(AV69,'参加者リスト'!$K$36:$M$121,2))</f>
        <v>津田幸子</v>
      </c>
      <c r="AU69" s="349" t="str">
        <f>IF(AV69="","",VLOOKUP(AV69,'参加者リスト'!$K$36:$M$121,3))</f>
        <v>下松ミラクル</v>
      </c>
      <c r="AV69" s="364">
        <v>38</v>
      </c>
      <c r="AZ69" s="143"/>
      <c r="BA69" s="143"/>
      <c r="BQ69" s="148"/>
      <c r="BR69" s="143"/>
      <c r="BS69" s="143"/>
      <c r="BT69" s="148"/>
      <c r="BU69" s="143"/>
      <c r="BV69" s="143"/>
      <c r="BW69" s="148"/>
      <c r="BX69" s="162"/>
    </row>
    <row r="70" spans="1:76" ht="7.5" customHeight="1">
      <c r="A70" s="218"/>
      <c r="B70" s="347"/>
      <c r="C70" s="349"/>
      <c r="D70" s="32"/>
      <c r="E70" s="57"/>
      <c r="F70" s="57"/>
      <c r="G70" s="57"/>
      <c r="H70" s="70"/>
      <c r="I70" s="40"/>
      <c r="J70" s="57"/>
      <c r="K70" s="57"/>
      <c r="L70" s="57"/>
      <c r="M70" s="250"/>
      <c r="N70" s="40"/>
      <c r="O70" s="40"/>
      <c r="P70" s="40"/>
      <c r="Q70" s="40"/>
      <c r="R70" s="40"/>
      <c r="S70" s="40"/>
      <c r="T70" s="40"/>
      <c r="U70" s="40"/>
      <c r="V70" s="40"/>
      <c r="W70" s="339"/>
      <c r="X70" s="78"/>
      <c r="Y70" s="78"/>
      <c r="Z70" s="155"/>
      <c r="AA70" s="99"/>
      <c r="AB70" s="62"/>
      <c r="AC70" s="62"/>
      <c r="AD70" s="62"/>
      <c r="AE70" s="95"/>
      <c r="AF70" s="95"/>
      <c r="AG70" s="95"/>
      <c r="AH70" s="95"/>
      <c r="AI70" s="95"/>
      <c r="AJ70" s="68"/>
      <c r="AK70" s="92"/>
      <c r="AL70" s="57"/>
      <c r="AM70" s="57"/>
      <c r="AN70" s="60"/>
      <c r="AO70" s="69"/>
      <c r="AP70" s="69"/>
      <c r="AQ70" s="69"/>
      <c r="AR70" s="69"/>
      <c r="AS70" s="69"/>
      <c r="AT70" s="347"/>
      <c r="AU70" s="349"/>
      <c r="AV70" s="364"/>
      <c r="AZ70" s="143"/>
      <c r="BA70" s="143"/>
      <c r="BI70" s="143"/>
      <c r="BJ70" s="143"/>
      <c r="BQ70" s="148"/>
      <c r="BR70" s="143"/>
      <c r="BS70" s="143"/>
      <c r="BT70" s="148"/>
      <c r="BU70" s="143"/>
      <c r="BV70" s="143"/>
      <c r="BW70" s="148"/>
      <c r="BX70" s="162"/>
    </row>
    <row r="71" spans="1:76" ht="7.5" customHeight="1">
      <c r="A71" s="139"/>
      <c r="B71" s="52"/>
      <c r="C71" s="32"/>
      <c r="D71" s="32"/>
      <c r="E71" s="57"/>
      <c r="F71" s="57"/>
      <c r="G71" s="57"/>
      <c r="H71" s="1"/>
      <c r="I71" s="40"/>
      <c r="J71" s="57"/>
      <c r="K71" s="57"/>
      <c r="L71" s="57"/>
      <c r="M71" s="250"/>
      <c r="N71" s="40"/>
      <c r="O71" s="40"/>
      <c r="P71" s="40"/>
      <c r="Q71" s="40"/>
      <c r="R71" s="40"/>
      <c r="S71" s="40"/>
      <c r="T71" s="40"/>
      <c r="U71" s="40"/>
      <c r="V71" s="40"/>
      <c r="W71" s="339"/>
      <c r="X71" s="78"/>
      <c r="Y71" s="78"/>
      <c r="Z71" s="155"/>
      <c r="AA71" s="99"/>
      <c r="AB71" s="62"/>
      <c r="AC71" s="62"/>
      <c r="AD71" s="62"/>
      <c r="AE71" s="95"/>
      <c r="AF71" s="95"/>
      <c r="AG71" s="95"/>
      <c r="AH71" s="95"/>
      <c r="AI71" s="95"/>
      <c r="AJ71" s="68"/>
      <c r="AK71" s="92"/>
      <c r="AL71" s="57"/>
      <c r="AM71" s="57"/>
      <c r="AN71" s="60"/>
      <c r="AO71" s="69"/>
      <c r="AP71" s="69"/>
      <c r="AQ71" s="69"/>
      <c r="AR71" s="69"/>
      <c r="AS71" s="69"/>
      <c r="AT71" s="52"/>
      <c r="AU71" s="112"/>
      <c r="AV71" s="139"/>
      <c r="AZ71" s="143"/>
      <c r="BA71" s="143"/>
      <c r="BI71" s="143"/>
      <c r="BJ71" s="143"/>
      <c r="BQ71" s="148"/>
      <c r="BR71" s="143"/>
      <c r="BS71" s="143"/>
      <c r="BT71" s="148"/>
      <c r="BU71" s="143"/>
      <c r="BV71" s="143"/>
      <c r="BW71" s="148"/>
      <c r="BX71" s="162"/>
    </row>
    <row r="72" spans="1:76" ht="7.5" customHeight="1">
      <c r="A72" s="216"/>
      <c r="D72" s="47"/>
      <c r="E72" s="125"/>
      <c r="F72" s="41"/>
      <c r="G72" s="123"/>
      <c r="H72" s="70"/>
      <c r="I72" s="40"/>
      <c r="J72" s="57"/>
      <c r="K72" s="57"/>
      <c r="L72" s="57"/>
      <c r="M72" s="250"/>
      <c r="N72" s="40"/>
      <c r="O72" s="40"/>
      <c r="P72" s="40"/>
      <c r="Q72" s="40"/>
      <c r="R72" s="40"/>
      <c r="S72" s="40"/>
      <c r="T72" s="40"/>
      <c r="U72" s="40"/>
      <c r="V72" s="40"/>
      <c r="W72" s="250"/>
      <c r="X72" s="40"/>
      <c r="Y72" s="40"/>
      <c r="Z72" s="40"/>
      <c r="AA72" s="55"/>
      <c r="AB72" s="40"/>
      <c r="AC72" s="40"/>
      <c r="AD72" s="40"/>
      <c r="AE72" s="95"/>
      <c r="AF72" s="88"/>
      <c r="AG72" s="88"/>
      <c r="AH72" s="88"/>
      <c r="AI72" s="88"/>
      <c r="AJ72" s="88"/>
      <c r="AK72" s="92"/>
      <c r="AL72" s="57"/>
      <c r="AM72" s="57"/>
      <c r="AN72" s="60"/>
      <c r="AO72" s="69"/>
      <c r="AP72" s="69"/>
      <c r="AQ72" s="69"/>
      <c r="AR72" s="60"/>
      <c r="AS72" s="60"/>
      <c r="AT72" s="46"/>
      <c r="AU72" s="47"/>
      <c r="AV72" s="544"/>
      <c r="AZ72" s="143"/>
      <c r="BA72" s="143"/>
      <c r="BQ72" s="148"/>
      <c r="BR72" s="143"/>
      <c r="BS72" s="143"/>
      <c r="BT72" s="148"/>
      <c r="BU72" s="148"/>
      <c r="BV72" s="148"/>
      <c r="BW72" s="148"/>
      <c r="BX72" s="162"/>
    </row>
    <row r="73" spans="4:76" ht="7.5" customHeight="1">
      <c r="D73" s="81"/>
      <c r="E73" s="125"/>
      <c r="F73" s="41"/>
      <c r="G73" s="123"/>
      <c r="H73" s="70"/>
      <c r="I73" s="40"/>
      <c r="J73" s="434">
        <v>21</v>
      </c>
      <c r="K73" s="435" t="str">
        <f>IF(J73="","","-")</f>
        <v>-</v>
      </c>
      <c r="L73" s="434">
        <v>13</v>
      </c>
      <c r="M73" s="250"/>
      <c r="N73" s="40"/>
      <c r="O73" s="40"/>
      <c r="P73" s="40"/>
      <c r="Q73" s="40"/>
      <c r="S73" s="44"/>
      <c r="T73" s="62"/>
      <c r="U73" s="62"/>
      <c r="V73" s="40"/>
      <c r="W73" s="250"/>
      <c r="X73" s="40"/>
      <c r="Y73" s="40"/>
      <c r="Z73" s="40"/>
      <c r="AA73" s="55"/>
      <c r="AB73" s="40"/>
      <c r="AC73" s="40"/>
      <c r="AD73" s="40"/>
      <c r="AF73" s="68"/>
      <c r="AG73" s="68"/>
      <c r="AH73" s="68"/>
      <c r="AI73" s="68"/>
      <c r="AJ73" s="69"/>
      <c r="AK73" s="476">
        <v>12</v>
      </c>
      <c r="AL73" s="435" t="str">
        <f>IF(AK73="","","-")</f>
        <v>-</v>
      </c>
      <c r="AM73" s="434">
        <v>21</v>
      </c>
      <c r="AN73" s="60"/>
      <c r="AO73" s="69"/>
      <c r="AP73" s="69"/>
      <c r="AQ73" s="69"/>
      <c r="AR73" s="60"/>
      <c r="AS73" s="60"/>
      <c r="AT73" s="82"/>
      <c r="AU73" s="81"/>
      <c r="AV73" s="139"/>
      <c r="AW73" s="143"/>
      <c r="AX73" s="143"/>
      <c r="AZ73" s="345">
        <f>IF(J73-L73&gt;0,1,0)</f>
        <v>1</v>
      </c>
      <c r="BA73" s="345">
        <f>IF(L73-J73&gt;0,1,0)</f>
        <v>0</v>
      </c>
      <c r="BQ73" s="148"/>
      <c r="BR73" s="345">
        <f>IF(AK73-AM73&gt;0,1,0)</f>
        <v>0</v>
      </c>
      <c r="BS73" s="345">
        <f>IF(AM73-AK73&gt;0,1,0)</f>
        <v>1</v>
      </c>
      <c r="BT73" s="148"/>
      <c r="BU73" s="148"/>
      <c r="BV73" s="148"/>
      <c r="BW73" s="148"/>
      <c r="BX73" s="162"/>
    </row>
    <row r="74" spans="4:76" ht="7.5" customHeight="1">
      <c r="D74" s="81"/>
      <c r="E74" s="125"/>
      <c r="F74" s="41"/>
      <c r="G74" s="123"/>
      <c r="H74" s="70"/>
      <c r="I74" s="40"/>
      <c r="J74" s="434"/>
      <c r="K74" s="435"/>
      <c r="L74" s="434"/>
      <c r="M74" s="250"/>
      <c r="N74" s="40"/>
      <c r="O74" s="40"/>
      <c r="P74" s="40"/>
      <c r="Q74" s="40"/>
      <c r="R74" s="352">
        <f>IF(O87="","",SUM(BC87:BC92))</f>
        <v>0</v>
      </c>
      <c r="S74" s="44"/>
      <c r="T74" s="62"/>
      <c r="U74" s="62"/>
      <c r="V74" s="40"/>
      <c r="W74" s="250"/>
      <c r="X74" s="40"/>
      <c r="Y74" s="40"/>
      <c r="Z74" s="40"/>
      <c r="AA74" s="55"/>
      <c r="AB74" s="40"/>
      <c r="AC74" s="40"/>
      <c r="AD74" s="40"/>
      <c r="AE74" s="217">
        <f>IF(AF87="","",SUM(BO87:BO92))</f>
        <v>0</v>
      </c>
      <c r="AF74" s="68"/>
      <c r="AG74" s="68"/>
      <c r="AH74" s="68"/>
      <c r="AI74" s="68"/>
      <c r="AJ74" s="69"/>
      <c r="AK74" s="476"/>
      <c r="AL74" s="435"/>
      <c r="AM74" s="434"/>
      <c r="AN74" s="60"/>
      <c r="AO74" s="69"/>
      <c r="AP74" s="69"/>
      <c r="AQ74" s="69"/>
      <c r="AR74" s="60"/>
      <c r="AS74" s="60"/>
      <c r="AT74" s="82"/>
      <c r="AU74" s="81"/>
      <c r="AV74" s="139"/>
      <c r="AW74" s="143"/>
      <c r="AX74" s="143"/>
      <c r="AZ74" s="345"/>
      <c r="BA74" s="345"/>
      <c r="BQ74" s="148"/>
      <c r="BR74" s="345"/>
      <c r="BS74" s="345"/>
      <c r="BT74" s="148"/>
      <c r="BU74" s="148"/>
      <c r="BV74" s="148"/>
      <c r="BW74" s="148"/>
      <c r="BX74" s="162"/>
    </row>
    <row r="75" spans="4:76" ht="7.5" customHeight="1" thickBot="1">
      <c r="D75" s="81"/>
      <c r="E75" s="125"/>
      <c r="F75" s="41"/>
      <c r="G75" s="123"/>
      <c r="H75" s="70"/>
      <c r="I75" s="40"/>
      <c r="J75" s="434">
        <v>9</v>
      </c>
      <c r="K75" s="435" t="str">
        <f>IF(J75="","","-")</f>
        <v>-</v>
      </c>
      <c r="L75" s="434">
        <v>21</v>
      </c>
      <c r="M75" s="289"/>
      <c r="N75" s="270"/>
      <c r="O75" s="270"/>
      <c r="P75" s="270"/>
      <c r="Q75" s="270"/>
      <c r="R75" s="352"/>
      <c r="S75" s="44"/>
      <c r="T75" s="62"/>
      <c r="U75" s="62"/>
      <c r="V75" s="40"/>
      <c r="W75" s="250"/>
      <c r="X75" s="40"/>
      <c r="Y75" s="40"/>
      <c r="Z75" s="40"/>
      <c r="AA75" s="55"/>
      <c r="AB75" s="40"/>
      <c r="AC75" s="40"/>
      <c r="AD75" s="40"/>
      <c r="AE75" s="217"/>
      <c r="AF75" s="68"/>
      <c r="AG75" s="68"/>
      <c r="AH75" s="68"/>
      <c r="AI75" s="68"/>
      <c r="AJ75" s="69"/>
      <c r="AK75" s="476"/>
      <c r="AL75" s="435">
        <f>IF(AK75="","","-")</f>
      </c>
      <c r="AM75" s="434"/>
      <c r="AN75" s="60"/>
      <c r="AO75" s="69"/>
      <c r="AP75" s="69"/>
      <c r="AQ75" s="69"/>
      <c r="AR75" s="60"/>
      <c r="AS75" s="60"/>
      <c r="AT75" s="82"/>
      <c r="AU75" s="81"/>
      <c r="AV75" s="139"/>
      <c r="AW75" s="143"/>
      <c r="AX75" s="143"/>
      <c r="AZ75" s="345">
        <f>IF(J75-L75&gt;0,1,0)</f>
        <v>0</v>
      </c>
      <c r="BA75" s="345">
        <f>IF(L75-J75&gt;0,1,0)</f>
        <v>1</v>
      </c>
      <c r="BQ75" s="148"/>
      <c r="BR75" s="345">
        <f>IF(AK75-AM75&gt;0,1,0)</f>
        <v>0</v>
      </c>
      <c r="BS75" s="345">
        <f>IF(AM75-AK75&gt;0,1,0)</f>
        <v>0</v>
      </c>
      <c r="BT75" s="148"/>
      <c r="BU75" s="148"/>
      <c r="BV75" s="148"/>
      <c r="BW75" s="148"/>
      <c r="BX75" s="162"/>
    </row>
    <row r="76" spans="2:76" ht="7.5" customHeight="1">
      <c r="B76" s="46"/>
      <c r="C76" s="61"/>
      <c r="D76" s="61"/>
      <c r="E76" s="62"/>
      <c r="F76" s="62"/>
      <c r="G76" s="56"/>
      <c r="H76" s="62"/>
      <c r="I76" s="62"/>
      <c r="J76" s="434"/>
      <c r="K76" s="435"/>
      <c r="L76" s="438"/>
      <c r="M76" s="55"/>
      <c r="N76" s="40"/>
      <c r="O76" s="40"/>
      <c r="P76" s="40"/>
      <c r="Q76" s="66"/>
      <c r="R76" s="44"/>
      <c r="S76" s="44"/>
      <c r="T76" s="62"/>
      <c r="U76" s="62"/>
      <c r="V76" s="40"/>
      <c r="W76" s="250"/>
      <c r="X76" s="40"/>
      <c r="Y76" s="40"/>
      <c r="Z76" s="40"/>
      <c r="AA76" s="55"/>
      <c r="AB76" s="40"/>
      <c r="AC76" s="40"/>
      <c r="AD76" s="40"/>
      <c r="AE76" s="49"/>
      <c r="AF76" s="323"/>
      <c r="AG76" s="324"/>
      <c r="AH76" s="324"/>
      <c r="AI76" s="324"/>
      <c r="AJ76" s="318"/>
      <c r="AK76" s="434"/>
      <c r="AL76" s="435"/>
      <c r="AM76" s="434"/>
      <c r="AN76" s="60"/>
      <c r="AO76" s="49"/>
      <c r="AP76" s="68"/>
      <c r="AQ76" s="68"/>
      <c r="AR76" s="60"/>
      <c r="AS76" s="60"/>
      <c r="AT76" s="46"/>
      <c r="AU76" s="61"/>
      <c r="AV76" s="544"/>
      <c r="AW76" s="143"/>
      <c r="AX76" s="143"/>
      <c r="AZ76" s="345"/>
      <c r="BA76" s="345"/>
      <c r="BQ76" s="148"/>
      <c r="BR76" s="345"/>
      <c r="BS76" s="345"/>
      <c r="BT76" s="148"/>
      <c r="BU76" s="148"/>
      <c r="BV76" s="148"/>
      <c r="BW76" s="148"/>
      <c r="BX76" s="162"/>
    </row>
    <row r="77" spans="1:76" ht="7.5" customHeight="1">
      <c r="A77" s="139"/>
      <c r="B77" s="46"/>
      <c r="C77" s="61"/>
      <c r="D77" s="61"/>
      <c r="E77" s="62"/>
      <c r="F77" s="62"/>
      <c r="G77" s="56"/>
      <c r="H77" s="62"/>
      <c r="I77" s="62"/>
      <c r="J77" s="434">
        <v>21</v>
      </c>
      <c r="K77" s="435" t="str">
        <f>IF(J77="","","-")</f>
        <v>-</v>
      </c>
      <c r="L77" s="438">
        <v>14</v>
      </c>
      <c r="M77" s="62"/>
      <c r="N77" s="62"/>
      <c r="O77" s="40"/>
      <c r="P77" s="40"/>
      <c r="Q77" s="66"/>
      <c r="R77" s="40"/>
      <c r="S77" s="40"/>
      <c r="T77" s="40"/>
      <c r="U77" s="40"/>
      <c r="V77" s="40"/>
      <c r="W77" s="250"/>
      <c r="X77" s="40"/>
      <c r="Y77" s="40"/>
      <c r="Z77" s="40"/>
      <c r="AA77" s="55"/>
      <c r="AB77" s="40"/>
      <c r="AC77" s="40"/>
      <c r="AD77" s="40"/>
      <c r="AE77" s="88"/>
      <c r="AF77" s="94"/>
      <c r="AG77" s="88"/>
      <c r="AH77" s="88"/>
      <c r="AI77" s="88"/>
      <c r="AJ77" s="284"/>
      <c r="AK77" s="434">
        <v>22</v>
      </c>
      <c r="AL77" s="435" t="str">
        <f>IF(AK77="","","-")</f>
        <v>-</v>
      </c>
      <c r="AM77" s="434">
        <v>24</v>
      </c>
      <c r="AN77" s="60"/>
      <c r="AO77" s="49"/>
      <c r="AP77" s="68"/>
      <c r="AQ77" s="68"/>
      <c r="AR77" s="60"/>
      <c r="AS77" s="60"/>
      <c r="AT77" s="46"/>
      <c r="AU77" s="61"/>
      <c r="AV77" s="544"/>
      <c r="AW77" s="143"/>
      <c r="AX77" s="143"/>
      <c r="AZ77" s="345">
        <f>IF(J77-L77&gt;0,1,0)</f>
        <v>1</v>
      </c>
      <c r="BA77" s="345">
        <f>IF(L77-J77&gt;0,1,0)</f>
        <v>0</v>
      </c>
      <c r="BQ77" s="148"/>
      <c r="BR77" s="345">
        <f>IF(AK77-AM77&gt;0,1,0)</f>
        <v>0</v>
      </c>
      <c r="BS77" s="345">
        <f>IF(AM77-AK77&gt;0,1,0)</f>
        <v>1</v>
      </c>
      <c r="BT77" s="148"/>
      <c r="BU77" s="148"/>
      <c r="BV77" s="148"/>
      <c r="BW77" s="148"/>
      <c r="BX77" s="162"/>
    </row>
    <row r="78" spans="1:76" ht="7.5" customHeight="1">
      <c r="A78" s="364">
        <v>11</v>
      </c>
      <c r="B78" s="347" t="str">
        <f>IF(A78="","",VLOOKUP(A78,'参加者リスト'!$K$36:$M$121,2))</f>
        <v>篠原貴美子</v>
      </c>
      <c r="C78" s="349" t="str">
        <f>IF(A78="","",VLOOKUP(A78,'参加者リスト'!$K$36:$M$121,3))</f>
        <v>クリアーズ</v>
      </c>
      <c r="D78" s="61"/>
      <c r="E78" s="123"/>
      <c r="F78" s="62"/>
      <c r="G78" s="126"/>
      <c r="H78" s="351">
        <f>IF(E80="","",SUM(AW80:AW85))</f>
        <v>0</v>
      </c>
      <c r="I78" s="62"/>
      <c r="J78" s="434"/>
      <c r="K78" s="435"/>
      <c r="L78" s="438"/>
      <c r="M78" s="62"/>
      <c r="N78" s="62"/>
      <c r="O78" s="40"/>
      <c r="P78" s="40"/>
      <c r="Q78" s="66"/>
      <c r="R78" s="40"/>
      <c r="S78" s="40"/>
      <c r="T78" s="40"/>
      <c r="U78" s="40"/>
      <c r="V78" s="40"/>
      <c r="W78" s="250"/>
      <c r="X78" s="40"/>
      <c r="Y78" s="40"/>
      <c r="Z78" s="40"/>
      <c r="AA78" s="55"/>
      <c r="AB78" s="40"/>
      <c r="AC78" s="40"/>
      <c r="AD78" s="40"/>
      <c r="AE78" s="88"/>
      <c r="AF78" s="94"/>
      <c r="AG78" s="88"/>
      <c r="AH78" s="88"/>
      <c r="AI78" s="88"/>
      <c r="AJ78" s="284"/>
      <c r="AK78" s="434"/>
      <c r="AL78" s="435"/>
      <c r="AM78" s="434"/>
      <c r="AN78" s="60"/>
      <c r="AO78" s="49"/>
      <c r="AP78" s="68"/>
      <c r="AQ78" s="68"/>
      <c r="AR78" s="60"/>
      <c r="AS78" s="60"/>
      <c r="AT78" s="46"/>
      <c r="AU78" s="61"/>
      <c r="AV78" s="544"/>
      <c r="AW78" s="143"/>
      <c r="AX78" s="143"/>
      <c r="AZ78" s="345"/>
      <c r="BA78" s="345"/>
      <c r="BQ78" s="148"/>
      <c r="BR78" s="345"/>
      <c r="BS78" s="345"/>
      <c r="BT78" s="148"/>
      <c r="BU78" s="148"/>
      <c r="BV78" s="148"/>
      <c r="BW78" s="148"/>
      <c r="BX78" s="162"/>
    </row>
    <row r="79" spans="1:76" ht="7.5" customHeight="1">
      <c r="A79" s="364"/>
      <c r="B79" s="347"/>
      <c r="C79" s="349"/>
      <c r="D79" s="61"/>
      <c r="E79" s="122"/>
      <c r="F79" s="63"/>
      <c r="G79" s="127"/>
      <c r="H79" s="351"/>
      <c r="I79" s="62"/>
      <c r="J79" s="57"/>
      <c r="K79" s="57"/>
      <c r="L79" s="64"/>
      <c r="M79" s="62"/>
      <c r="N79" s="62"/>
      <c r="O79" s="40"/>
      <c r="P79" s="40"/>
      <c r="Q79" s="66"/>
      <c r="R79" s="40"/>
      <c r="S79" s="40"/>
      <c r="T79" s="40"/>
      <c r="U79" s="40"/>
      <c r="V79" s="40"/>
      <c r="W79" s="250"/>
      <c r="X79" s="40"/>
      <c r="Y79" s="40"/>
      <c r="Z79" s="40"/>
      <c r="AA79" s="55"/>
      <c r="AB79" s="40"/>
      <c r="AC79" s="40"/>
      <c r="AD79" s="40"/>
      <c r="AE79" s="88"/>
      <c r="AF79" s="94"/>
      <c r="AG79" s="88"/>
      <c r="AH79" s="88"/>
      <c r="AI79" s="88"/>
      <c r="AJ79" s="284"/>
      <c r="AK79" s="57"/>
      <c r="AL79" s="57"/>
      <c r="AM79" s="57"/>
      <c r="AN79" s="60"/>
      <c r="AO79" s="49"/>
      <c r="AP79" s="68"/>
      <c r="AQ79" s="68"/>
      <c r="AR79" s="60"/>
      <c r="AS79" s="60"/>
      <c r="AT79" s="46"/>
      <c r="AU79" s="61"/>
      <c r="AV79" s="544"/>
      <c r="AW79" s="143"/>
      <c r="AX79" s="143"/>
      <c r="AZ79" s="143"/>
      <c r="BA79" s="143"/>
      <c r="BQ79" s="148"/>
      <c r="BR79" s="143"/>
      <c r="BS79" s="143"/>
      <c r="BT79" s="148"/>
      <c r="BU79" s="148"/>
      <c r="BV79" s="148"/>
      <c r="BW79" s="148"/>
      <c r="BX79" s="162"/>
    </row>
    <row r="80" spans="1:76" ht="7.5" customHeight="1">
      <c r="A80" s="218">
        <v>12</v>
      </c>
      <c r="B80" s="347" t="str">
        <f>IF(A80="","",VLOOKUP(A80,'参加者リスト'!$K$36:$M$121,2))</f>
        <v>河村純子</v>
      </c>
      <c r="C80" s="349" t="str">
        <f>IF(A80="","",VLOOKUP(A80,'参加者リスト'!$K$36:$M$121,3))</f>
        <v>クリアーズ</v>
      </c>
      <c r="D80" s="161"/>
      <c r="E80" s="475">
        <v>14</v>
      </c>
      <c r="F80" s="474" t="str">
        <f>IF(E80="","","-")</f>
        <v>-</v>
      </c>
      <c r="G80" s="484">
        <v>21</v>
      </c>
      <c r="H80" s="40"/>
      <c r="I80" s="40"/>
      <c r="J80" s="57"/>
      <c r="K80" s="57"/>
      <c r="L80" s="64"/>
      <c r="M80" s="62"/>
      <c r="N80" s="62"/>
      <c r="O80" s="40"/>
      <c r="P80" s="40"/>
      <c r="Q80" s="66"/>
      <c r="R80" s="40"/>
      <c r="S80" s="40"/>
      <c r="T80" s="40"/>
      <c r="U80" s="40"/>
      <c r="V80" s="40"/>
      <c r="W80" s="250"/>
      <c r="X80" s="40"/>
      <c r="Y80" s="40"/>
      <c r="Z80" s="40"/>
      <c r="AA80" s="55"/>
      <c r="AB80" s="40"/>
      <c r="AC80" s="40"/>
      <c r="AD80" s="40"/>
      <c r="AE80" s="88"/>
      <c r="AF80" s="94"/>
      <c r="AG80" s="88"/>
      <c r="AH80" s="88"/>
      <c r="AI80" s="88"/>
      <c r="AJ80" s="284"/>
      <c r="AK80" s="57"/>
      <c r="AL80" s="57"/>
      <c r="AM80" s="57"/>
      <c r="AN80" s="60"/>
      <c r="AO80" s="69"/>
      <c r="AP80" s="57"/>
      <c r="AQ80" s="57"/>
      <c r="AR80" s="57"/>
      <c r="AS80" s="57"/>
      <c r="AT80" s="46"/>
      <c r="AU80" s="61"/>
      <c r="AV80" s="544"/>
      <c r="AW80" s="345">
        <f>IF(E80-G80&gt;0,1,0)</f>
        <v>0</v>
      </c>
      <c r="AX80" s="345">
        <f>IF(G80-E80&gt;0,1,0)</f>
        <v>1</v>
      </c>
      <c r="AZ80" s="143"/>
      <c r="BA80" s="143"/>
      <c r="BQ80" s="148"/>
      <c r="BR80" s="143"/>
      <c r="BS80" s="143"/>
      <c r="BT80" s="148"/>
      <c r="BU80" s="143"/>
      <c r="BV80" s="143"/>
      <c r="BW80" s="148"/>
      <c r="BX80" s="162"/>
    </row>
    <row r="81" spans="1:76" ht="7.5" customHeight="1">
      <c r="A81" s="218"/>
      <c r="B81" s="347"/>
      <c r="C81" s="349"/>
      <c r="D81" s="110"/>
      <c r="E81" s="434"/>
      <c r="F81" s="435"/>
      <c r="G81" s="438"/>
      <c r="H81" s="40"/>
      <c r="I81" s="70"/>
      <c r="J81" s="57"/>
      <c r="K81" s="57"/>
      <c r="L81" s="64"/>
      <c r="M81" s="40"/>
      <c r="N81" s="40"/>
      <c r="O81" s="40"/>
      <c r="P81" s="40"/>
      <c r="Q81" s="66"/>
      <c r="R81" s="40"/>
      <c r="S81" s="40"/>
      <c r="T81" s="40"/>
      <c r="U81" s="40"/>
      <c r="V81" s="40"/>
      <c r="W81" s="250"/>
      <c r="X81" s="40"/>
      <c r="Y81" s="40"/>
      <c r="Z81" s="40"/>
      <c r="AA81" s="55"/>
      <c r="AB81" s="40"/>
      <c r="AC81" s="40"/>
      <c r="AD81" s="40"/>
      <c r="AE81" s="88"/>
      <c r="AF81" s="94"/>
      <c r="AG81" s="88"/>
      <c r="AH81" s="88"/>
      <c r="AI81" s="88"/>
      <c r="AJ81" s="319"/>
      <c r="AK81" s="57"/>
      <c r="AL81" s="57"/>
      <c r="AM81" s="57"/>
      <c r="AN81" s="60"/>
      <c r="AO81" s="88"/>
      <c r="AP81" s="57"/>
      <c r="AQ81" s="57"/>
      <c r="AR81" s="57"/>
      <c r="AS81" s="57"/>
      <c r="AT81" s="347" t="str">
        <f>IF(AV81="","",VLOOKUP(AV81,'参加者リスト'!$K$36:$M$121,2))</f>
        <v>伊藤牧子</v>
      </c>
      <c r="AU81" s="349" t="str">
        <f>IF(AV81="","",VLOOKUP(AV81,'参加者リスト'!$K$36:$M$121,3))</f>
        <v>ＨＯＦＵ　ＣＩＴＹ</v>
      </c>
      <c r="AV81" s="218">
        <v>9</v>
      </c>
      <c r="AW81" s="345"/>
      <c r="AX81" s="345"/>
      <c r="AZ81" s="143"/>
      <c r="BA81" s="143"/>
      <c r="BQ81" s="148"/>
      <c r="BR81" s="143"/>
      <c r="BS81" s="143"/>
      <c r="BT81" s="148"/>
      <c r="BU81" s="143"/>
      <c r="BV81" s="143"/>
      <c r="BW81" s="148"/>
      <c r="BX81" s="162"/>
    </row>
    <row r="82" spans="4:76" ht="7.5" customHeight="1" thickBot="1">
      <c r="D82" s="110"/>
      <c r="E82" s="434"/>
      <c r="F82" s="435">
        <f>IF(E82="","","-")</f>
      </c>
      <c r="G82" s="438"/>
      <c r="H82" s="40"/>
      <c r="I82" s="70"/>
      <c r="J82" s="62"/>
      <c r="K82" s="62"/>
      <c r="L82" s="66"/>
      <c r="M82" s="40"/>
      <c r="N82" s="40"/>
      <c r="O82" s="40"/>
      <c r="P82" s="40"/>
      <c r="Q82" s="66"/>
      <c r="R82" s="40"/>
      <c r="S82" s="40"/>
      <c r="T82" s="40"/>
      <c r="U82" s="40"/>
      <c r="V82" s="40"/>
      <c r="W82" s="250"/>
      <c r="X82" s="40"/>
      <c r="Y82" s="40"/>
      <c r="Z82" s="40"/>
      <c r="AA82" s="55"/>
      <c r="AB82" s="40"/>
      <c r="AC82" s="40"/>
      <c r="AD82" s="40"/>
      <c r="AE82" s="88"/>
      <c r="AF82" s="94"/>
      <c r="AG82" s="88"/>
      <c r="AH82" s="88"/>
      <c r="AI82" s="88"/>
      <c r="AJ82" s="319"/>
      <c r="AK82" s="287"/>
      <c r="AL82" s="287"/>
      <c r="AM82" s="287"/>
      <c r="AN82" s="287"/>
      <c r="AO82" s="287"/>
      <c r="AP82" s="256"/>
      <c r="AQ82" s="256"/>
      <c r="AR82" s="256"/>
      <c r="AS82" s="256"/>
      <c r="AT82" s="347"/>
      <c r="AU82" s="349"/>
      <c r="AV82" s="218"/>
      <c r="AW82" s="345">
        <f>IF(E82-G82&gt;0,1,0)</f>
        <v>0</v>
      </c>
      <c r="AX82" s="345">
        <f>IF(G82-E82&gt;0,1,0)</f>
        <v>0</v>
      </c>
      <c r="BQ82" s="148"/>
      <c r="BR82" s="148"/>
      <c r="BS82" s="148"/>
      <c r="BT82" s="148"/>
      <c r="BU82" s="143"/>
      <c r="BV82" s="143"/>
      <c r="BW82" s="148"/>
      <c r="BX82" s="162"/>
    </row>
    <row r="83" spans="4:76" ht="7.5" customHeight="1">
      <c r="D83" s="31"/>
      <c r="E83" s="434"/>
      <c r="F83" s="435"/>
      <c r="G83" s="434"/>
      <c r="H83" s="257"/>
      <c r="I83" s="247"/>
      <c r="J83" s="258"/>
      <c r="K83" s="258"/>
      <c r="L83" s="247"/>
      <c r="M83" s="346">
        <f>IF(J73="","",SUM(BA73:BA78))</f>
        <v>1</v>
      </c>
      <c r="N83" s="70"/>
      <c r="O83" s="70"/>
      <c r="P83" s="70"/>
      <c r="Q83" s="66"/>
      <c r="R83" s="40"/>
      <c r="S83" s="40"/>
      <c r="T83" s="40"/>
      <c r="U83" s="40"/>
      <c r="V83" s="40"/>
      <c r="W83" s="250"/>
      <c r="X83" s="40"/>
      <c r="Y83" s="40"/>
      <c r="Z83" s="40"/>
      <c r="AA83" s="55"/>
      <c r="AB83" s="40"/>
      <c r="AC83" s="40"/>
      <c r="AD83" s="40"/>
      <c r="AE83" s="88"/>
      <c r="AF83" s="94"/>
      <c r="AG83" s="88"/>
      <c r="AH83" s="88"/>
      <c r="AI83" s="88"/>
      <c r="AJ83" s="217">
        <f>IF(AK73="","",SUM(BS73:BS78))</f>
        <v>2</v>
      </c>
      <c r="AK83" s="95"/>
      <c r="AL83" s="95"/>
      <c r="AM83" s="95"/>
      <c r="AN83" s="88"/>
      <c r="AO83" s="95"/>
      <c r="AP83" s="57"/>
      <c r="AQ83" s="57"/>
      <c r="AR83" s="57"/>
      <c r="AS83" s="57"/>
      <c r="AT83" s="347" t="str">
        <f>IF(AV83="","",VLOOKUP(AV83,'参加者リスト'!$K$36:$M$121,2))</f>
        <v>藤井千恵子</v>
      </c>
      <c r="AU83" s="349" t="str">
        <f>IF(AV83="","",VLOOKUP(AV83,'参加者リスト'!$K$36:$M$121,3))</f>
        <v>ＨＯＦＵ　ＣＩＴＹ</v>
      </c>
      <c r="AV83" s="364">
        <v>10</v>
      </c>
      <c r="AW83" s="345"/>
      <c r="AX83" s="345"/>
      <c r="BC83" s="143"/>
      <c r="BD83" s="143"/>
      <c r="BQ83" s="148"/>
      <c r="BR83" s="148"/>
      <c r="BS83" s="148"/>
      <c r="BT83" s="148"/>
      <c r="BU83" s="143"/>
      <c r="BV83" s="143"/>
      <c r="BW83" s="148"/>
      <c r="BX83" s="162"/>
    </row>
    <row r="84" spans="1:76" ht="7.5" customHeight="1">
      <c r="A84" s="364">
        <v>1</v>
      </c>
      <c r="B84" s="347" t="str">
        <f>IF(A84="","",VLOOKUP(A84,'参加者リスト'!$K$36:$M$121,2))</f>
        <v>松橋みゆき</v>
      </c>
      <c r="C84" s="349" t="str">
        <f>IF(A84="","",VLOOKUP(A84,'参加者リスト'!$K$36:$M$121,3))</f>
        <v>宇部シャトルズ</v>
      </c>
      <c r="D84" s="110"/>
      <c r="E84" s="434">
        <v>17</v>
      </c>
      <c r="F84" s="435" t="str">
        <f>IF(E84="","","-")</f>
        <v>-</v>
      </c>
      <c r="G84" s="434">
        <v>21</v>
      </c>
      <c r="H84" s="249"/>
      <c r="I84" s="40"/>
      <c r="J84" s="70"/>
      <c r="K84" s="70"/>
      <c r="L84" s="56"/>
      <c r="M84" s="346"/>
      <c r="N84" s="70"/>
      <c r="O84" s="70"/>
      <c r="P84" s="70"/>
      <c r="Q84" s="66"/>
      <c r="R84" s="40"/>
      <c r="S84" s="40"/>
      <c r="T84" s="40"/>
      <c r="U84" s="40"/>
      <c r="V84" s="40"/>
      <c r="W84" s="250"/>
      <c r="X84" s="40"/>
      <c r="Y84" s="40"/>
      <c r="Z84" s="40"/>
      <c r="AA84" s="55"/>
      <c r="AB84" s="40"/>
      <c r="AC84" s="40"/>
      <c r="AD84" s="40"/>
      <c r="AE84" s="88"/>
      <c r="AF84" s="94"/>
      <c r="AG84" s="88"/>
      <c r="AH84" s="88"/>
      <c r="AI84" s="88"/>
      <c r="AJ84" s="217"/>
      <c r="AK84" s="95"/>
      <c r="AL84" s="95"/>
      <c r="AM84" s="95"/>
      <c r="AN84" s="60"/>
      <c r="AO84" s="95"/>
      <c r="AP84" s="57"/>
      <c r="AQ84" s="57"/>
      <c r="AR84" s="57"/>
      <c r="AS84" s="57"/>
      <c r="AT84" s="347"/>
      <c r="AU84" s="349"/>
      <c r="AV84" s="364"/>
      <c r="AW84" s="345">
        <f>IF(E84-G84&gt;0,1,0)</f>
        <v>0</v>
      </c>
      <c r="AX84" s="345">
        <f>IF(G84-E84&gt;0,1,0)</f>
        <v>1</v>
      </c>
      <c r="BC84" s="143"/>
      <c r="BD84" s="143"/>
      <c r="BQ84" s="148"/>
      <c r="BR84" s="148"/>
      <c r="BS84" s="148"/>
      <c r="BT84" s="148"/>
      <c r="BU84" s="143"/>
      <c r="BV84" s="143"/>
      <c r="BW84" s="148"/>
      <c r="BX84" s="162"/>
    </row>
    <row r="85" spans="1:76" ht="7.5" customHeight="1" thickBot="1">
      <c r="A85" s="364"/>
      <c r="B85" s="347"/>
      <c r="C85" s="349"/>
      <c r="D85" s="160"/>
      <c r="E85" s="434"/>
      <c r="F85" s="435"/>
      <c r="G85" s="434"/>
      <c r="H85" s="263"/>
      <c r="I85" s="40"/>
      <c r="J85" s="40"/>
      <c r="K85" s="40"/>
      <c r="L85" s="40"/>
      <c r="M85" s="40"/>
      <c r="N85" s="40"/>
      <c r="O85" s="40"/>
      <c r="P85" s="40"/>
      <c r="Q85" s="66"/>
      <c r="R85" s="40"/>
      <c r="S85" s="40"/>
      <c r="T85" s="40"/>
      <c r="U85" s="40"/>
      <c r="V85" s="40"/>
      <c r="W85" s="315"/>
      <c r="X85" s="68"/>
      <c r="Y85" s="69"/>
      <c r="Z85" s="69"/>
      <c r="AA85" s="93"/>
      <c r="AB85" s="69"/>
      <c r="AC85" s="69"/>
      <c r="AD85" s="69"/>
      <c r="AE85" s="88"/>
      <c r="AF85" s="92"/>
      <c r="AG85" s="57"/>
      <c r="AH85" s="57"/>
      <c r="AI85" s="88"/>
      <c r="AJ85" s="88"/>
      <c r="AK85" s="88"/>
      <c r="AL85" s="88"/>
      <c r="AM85" s="88"/>
      <c r="AN85" s="60"/>
      <c r="AO85" s="88"/>
      <c r="AP85" s="57"/>
      <c r="AQ85" s="57"/>
      <c r="AR85" s="57"/>
      <c r="AS85" s="57"/>
      <c r="AT85" s="83"/>
      <c r="AU85" s="81"/>
      <c r="AV85" s="139"/>
      <c r="AW85" s="345"/>
      <c r="AX85" s="345"/>
      <c r="BC85" s="143"/>
      <c r="BD85" s="143"/>
      <c r="BO85" s="143"/>
      <c r="BP85" s="143"/>
      <c r="BQ85" s="148"/>
      <c r="BR85" s="148"/>
      <c r="BS85" s="148"/>
      <c r="BT85" s="148"/>
      <c r="BU85" s="143"/>
      <c r="BV85" s="143"/>
      <c r="BW85" s="148"/>
      <c r="BX85" s="162"/>
    </row>
    <row r="86" spans="1:68" ht="7.5" customHeight="1">
      <c r="A86" s="218">
        <v>2</v>
      </c>
      <c r="B86" s="347" t="str">
        <f>IF(A86="","",VLOOKUP(A86,'参加者リスト'!$K$36:$M$121,2))</f>
        <v>為近勝子</v>
      </c>
      <c r="C86" s="349" t="str">
        <f>IF(A86="","",VLOOKUP(A86,'参加者リスト'!$K$36:$M$121,3))</f>
        <v>宇部シャトルズ</v>
      </c>
      <c r="D86" s="264"/>
      <c r="E86" s="265"/>
      <c r="F86" s="266"/>
      <c r="G86" s="267"/>
      <c r="H86" s="346">
        <f>IF(E80="","",SUM(AX80:AX85))</f>
        <v>2</v>
      </c>
      <c r="I86" s="42"/>
      <c r="J86" s="42"/>
      <c r="K86" s="42"/>
      <c r="L86" s="42"/>
      <c r="M86" s="40"/>
      <c r="N86" s="40"/>
      <c r="O86" s="40"/>
      <c r="P86" s="40"/>
      <c r="Q86" s="66"/>
      <c r="R86" s="40"/>
      <c r="S86" s="40"/>
      <c r="T86" s="40"/>
      <c r="U86" s="40"/>
      <c r="V86" s="40"/>
      <c r="W86" s="315"/>
      <c r="X86" s="68"/>
      <c r="Y86" s="69"/>
      <c r="Z86" s="69"/>
      <c r="AA86" s="93"/>
      <c r="AB86" s="69"/>
      <c r="AC86" s="69"/>
      <c r="AD86" s="69"/>
      <c r="AE86" s="88"/>
      <c r="AF86" s="92"/>
      <c r="AG86" s="57"/>
      <c r="AH86" s="57"/>
      <c r="AI86" s="88"/>
      <c r="AJ86" s="88"/>
      <c r="AK86" s="88"/>
      <c r="AL86" s="88"/>
      <c r="AM86" s="88"/>
      <c r="AN86" s="45"/>
      <c r="AO86" s="65"/>
      <c r="AP86" s="95"/>
      <c r="AQ86" s="95"/>
      <c r="AR86" s="88"/>
      <c r="AS86" s="88"/>
      <c r="AT86" s="83"/>
      <c r="AU86" s="81"/>
      <c r="AV86" s="139"/>
      <c r="AW86" s="143"/>
      <c r="AX86" s="143"/>
      <c r="BC86" s="143"/>
      <c r="BD86" s="143"/>
      <c r="BO86" s="143"/>
      <c r="BP86" s="143"/>
    </row>
    <row r="87" spans="1:68" ht="7.5" customHeight="1">
      <c r="A87" s="218"/>
      <c r="B87" s="347"/>
      <c r="C87" s="349"/>
      <c r="D87" s="160"/>
      <c r="E87" s="125"/>
      <c r="F87" s="41"/>
      <c r="G87" s="123"/>
      <c r="H87" s="346"/>
      <c r="I87" s="42"/>
      <c r="J87" s="42"/>
      <c r="K87" s="42"/>
      <c r="L87" s="42"/>
      <c r="M87" s="40"/>
      <c r="N87" s="40"/>
      <c r="O87" s="434">
        <v>11</v>
      </c>
      <c r="P87" s="435" t="str">
        <f>IF(O87="","","-")</f>
        <v>-</v>
      </c>
      <c r="Q87" s="438">
        <v>21</v>
      </c>
      <c r="R87" s="40"/>
      <c r="S87" s="40"/>
      <c r="T87" s="40"/>
      <c r="U87" s="40"/>
      <c r="V87" s="40"/>
      <c r="W87" s="315"/>
      <c r="X87" s="71"/>
      <c r="Y87" s="71"/>
      <c r="Z87" s="69"/>
      <c r="AA87" s="93"/>
      <c r="AB87" s="69"/>
      <c r="AC87" s="69"/>
      <c r="AD87" s="69"/>
      <c r="AE87" s="88"/>
      <c r="AF87" s="476">
        <v>15</v>
      </c>
      <c r="AG87" s="435" t="str">
        <f>IF(AF87="","","-")</f>
        <v>-</v>
      </c>
      <c r="AH87" s="434">
        <v>21</v>
      </c>
      <c r="AI87" s="57"/>
      <c r="AJ87" s="69"/>
      <c r="AK87" s="69"/>
      <c r="AL87" s="69"/>
      <c r="AM87" s="69"/>
      <c r="AN87" s="45"/>
      <c r="AO87" s="65"/>
      <c r="AP87" s="95"/>
      <c r="AQ87" s="95"/>
      <c r="AR87" s="69"/>
      <c r="AS87" s="69"/>
      <c r="AT87" s="83"/>
      <c r="AU87" s="81"/>
      <c r="AV87" s="139"/>
      <c r="BC87" s="345">
        <f>IF(O87-Q87&gt;0,1,0)</f>
        <v>0</v>
      </c>
      <c r="BD87" s="345">
        <f>IF(Q87-O87&gt;0,1,0)</f>
        <v>1</v>
      </c>
      <c r="BO87" s="345">
        <f>IF(AF87-AH87&gt;0,1,0)</f>
        <v>0</v>
      </c>
      <c r="BP87" s="345">
        <f>IF(AH87-AF87&gt;0,1,0)</f>
        <v>1</v>
      </c>
    </row>
    <row r="88" spans="1:68" ht="7.5" customHeight="1">
      <c r="A88" s="139"/>
      <c r="B88" s="45"/>
      <c r="C88" s="81"/>
      <c r="D88" s="81"/>
      <c r="E88" s="125"/>
      <c r="F88" s="41"/>
      <c r="G88" s="123"/>
      <c r="H88" s="70"/>
      <c r="I88" s="42"/>
      <c r="J88" s="42"/>
      <c r="K88" s="42"/>
      <c r="L88" s="42"/>
      <c r="M88" s="40"/>
      <c r="N88" s="40"/>
      <c r="O88" s="434"/>
      <c r="P88" s="435"/>
      <c r="Q88" s="438"/>
      <c r="R88" s="40"/>
      <c r="S88" s="40"/>
      <c r="T88" s="40"/>
      <c r="U88" s="40"/>
      <c r="V88" s="40"/>
      <c r="W88" s="315"/>
      <c r="X88" s="71"/>
      <c r="Y88" s="71"/>
      <c r="Z88" s="69"/>
      <c r="AA88" s="93"/>
      <c r="AB88" s="69"/>
      <c r="AC88" s="69"/>
      <c r="AD88" s="69"/>
      <c r="AE88" s="88"/>
      <c r="AF88" s="476"/>
      <c r="AG88" s="435"/>
      <c r="AH88" s="434"/>
      <c r="AI88" s="57"/>
      <c r="AJ88" s="69"/>
      <c r="AK88" s="69"/>
      <c r="AL88" s="69"/>
      <c r="AM88" s="69"/>
      <c r="AN88" s="45"/>
      <c r="AO88" s="65"/>
      <c r="AP88" s="95"/>
      <c r="AQ88" s="95"/>
      <c r="AR88" s="69"/>
      <c r="AS88" s="69"/>
      <c r="AT88" s="83"/>
      <c r="AU88" s="81"/>
      <c r="AV88" s="139"/>
      <c r="BC88" s="345"/>
      <c r="BD88" s="345"/>
      <c r="BO88" s="483"/>
      <c r="BP88" s="483"/>
    </row>
    <row r="89" spans="1:68" ht="7.5" customHeight="1" thickBot="1">
      <c r="A89" s="139"/>
      <c r="B89" s="45"/>
      <c r="C89" s="81"/>
      <c r="D89" s="81"/>
      <c r="E89" s="125"/>
      <c r="F89" s="41"/>
      <c r="G89" s="123"/>
      <c r="H89" s="70"/>
      <c r="I89" s="42"/>
      <c r="J89" s="42"/>
      <c r="K89" s="42"/>
      <c r="L89" s="42"/>
      <c r="M89" s="40"/>
      <c r="N89" s="40"/>
      <c r="O89" s="434"/>
      <c r="P89" s="435">
        <f>IF(O89="","","-")</f>
      </c>
      <c r="Q89" s="438"/>
      <c r="R89" s="40"/>
      <c r="S89" s="40"/>
      <c r="T89" s="40"/>
      <c r="U89" s="40"/>
      <c r="V89" s="40"/>
      <c r="W89" s="315"/>
      <c r="X89" s="71"/>
      <c r="Y89" s="71"/>
      <c r="Z89" s="69"/>
      <c r="AA89" s="93"/>
      <c r="AB89" s="69"/>
      <c r="AC89" s="69"/>
      <c r="AD89" s="69"/>
      <c r="AE89" s="88"/>
      <c r="AF89" s="476"/>
      <c r="AG89" s="435">
        <f>IF(AF89="","","-")</f>
      </c>
      <c r="AH89" s="434"/>
      <c r="AI89" s="57"/>
      <c r="AJ89" s="69"/>
      <c r="AK89" s="69"/>
      <c r="AL89" s="69"/>
      <c r="AM89" s="69"/>
      <c r="AN89" s="45"/>
      <c r="AO89" s="65"/>
      <c r="AP89" s="95"/>
      <c r="AQ89" s="95"/>
      <c r="AR89" s="69"/>
      <c r="AS89" s="69"/>
      <c r="AT89" s="83"/>
      <c r="AU89" s="81"/>
      <c r="AV89" s="139"/>
      <c r="BC89" s="345">
        <f>IF(O89-Q89&gt;0,1,0)</f>
        <v>0</v>
      </c>
      <c r="BD89" s="345">
        <f>IF(Q89-O89&gt;0,1,0)</f>
        <v>0</v>
      </c>
      <c r="BO89" s="345">
        <f>IF(AF89-AH89&gt;0,1,0)</f>
        <v>0</v>
      </c>
      <c r="BP89" s="345">
        <f>IF(AH89-AF89&gt;0,1,0)</f>
        <v>0</v>
      </c>
    </row>
    <row r="90" spans="1:68" ht="7.5" customHeight="1">
      <c r="A90" s="139"/>
      <c r="B90" s="45"/>
      <c r="C90" s="81"/>
      <c r="D90" s="81"/>
      <c r="E90" s="42"/>
      <c r="F90" s="42"/>
      <c r="G90" s="42"/>
      <c r="H90" s="42"/>
      <c r="I90" s="42"/>
      <c r="J90" s="42"/>
      <c r="K90" s="42"/>
      <c r="L90" s="42"/>
      <c r="M90" s="40"/>
      <c r="N90" s="40"/>
      <c r="O90" s="434"/>
      <c r="P90" s="435"/>
      <c r="Q90" s="434"/>
      <c r="R90" s="305"/>
      <c r="S90" s="247"/>
      <c r="T90" s="247"/>
      <c r="U90" s="247"/>
      <c r="V90" s="247"/>
      <c r="W90" s="346">
        <f>IF(T59="","",SUM(BG59:BG64))</f>
        <v>2</v>
      </c>
      <c r="X90" s="71"/>
      <c r="Y90" s="71"/>
      <c r="Z90" s="217">
        <f>IF(AA59="","",SUM(BM59:BM64))</f>
        <v>1</v>
      </c>
      <c r="AA90" s="275"/>
      <c r="AB90" s="275"/>
      <c r="AC90" s="275"/>
      <c r="AD90" s="275"/>
      <c r="AE90" s="334"/>
      <c r="AF90" s="434"/>
      <c r="AG90" s="435"/>
      <c r="AH90" s="434"/>
      <c r="AI90" s="57"/>
      <c r="AJ90" s="69"/>
      <c r="AK90" s="69"/>
      <c r="AL90" s="69"/>
      <c r="AM90" s="69"/>
      <c r="AN90" s="45"/>
      <c r="AO90" s="69"/>
      <c r="AP90" s="69"/>
      <c r="AQ90" s="69"/>
      <c r="AR90" s="69"/>
      <c r="AS90" s="69"/>
      <c r="AT90" s="46"/>
      <c r="AU90" s="47"/>
      <c r="AV90" s="216"/>
      <c r="AW90" s="143"/>
      <c r="AX90" s="143"/>
      <c r="AY90" s="143"/>
      <c r="AZ90" s="143"/>
      <c r="BA90" s="143"/>
      <c r="BC90" s="345"/>
      <c r="BD90" s="345"/>
      <c r="BO90" s="483"/>
      <c r="BP90" s="483"/>
    </row>
    <row r="91" spans="1:68" ht="7.5" customHeight="1">
      <c r="A91" s="139"/>
      <c r="B91" s="45"/>
      <c r="C91" s="81"/>
      <c r="D91" s="81"/>
      <c r="E91" s="40"/>
      <c r="F91" s="40"/>
      <c r="G91" s="40"/>
      <c r="H91" s="40"/>
      <c r="I91" s="42"/>
      <c r="J91" s="42"/>
      <c r="K91" s="42"/>
      <c r="L91" s="42"/>
      <c r="M91" s="40"/>
      <c r="N91" s="40"/>
      <c r="O91" s="434">
        <v>20</v>
      </c>
      <c r="P91" s="435" t="str">
        <f>IF(O91="","","-")</f>
        <v>-</v>
      </c>
      <c r="Q91" s="434">
        <v>22</v>
      </c>
      <c r="R91" s="250"/>
      <c r="S91" s="40"/>
      <c r="T91" s="40"/>
      <c r="U91" s="40"/>
      <c r="V91" s="40"/>
      <c r="W91" s="346"/>
      <c r="X91" s="71"/>
      <c r="Y91" s="71"/>
      <c r="Z91" s="217"/>
      <c r="AA91" s="69"/>
      <c r="AB91" s="69"/>
      <c r="AC91" s="69"/>
      <c r="AD91" s="69"/>
      <c r="AE91" s="285"/>
      <c r="AF91" s="434">
        <v>16</v>
      </c>
      <c r="AG91" s="435" t="str">
        <f>IF(AF91="","","-")</f>
        <v>-</v>
      </c>
      <c r="AH91" s="434">
        <v>21</v>
      </c>
      <c r="AI91" s="57"/>
      <c r="AJ91" s="69"/>
      <c r="AK91" s="69"/>
      <c r="AL91" s="69"/>
      <c r="AM91" s="69"/>
      <c r="AN91" s="45"/>
      <c r="AO91" s="69"/>
      <c r="AP91" s="69"/>
      <c r="AQ91" s="69"/>
      <c r="AR91" s="69"/>
      <c r="AS91" s="69"/>
      <c r="AT91" s="82"/>
      <c r="AU91" s="81"/>
      <c r="AV91" s="139"/>
      <c r="AW91" s="143"/>
      <c r="AX91" s="143"/>
      <c r="AY91" s="143"/>
      <c r="AZ91" s="143"/>
      <c r="BA91" s="143"/>
      <c r="BC91" s="345">
        <f>IF(O91-Q91&gt;0,1,0)</f>
        <v>0</v>
      </c>
      <c r="BD91" s="345">
        <f>IF(Q91-O91&gt;0,1,0)</f>
        <v>1</v>
      </c>
      <c r="BO91" s="345">
        <f>IF(AF91-AH91&gt;0,1,0)</f>
        <v>0</v>
      </c>
      <c r="BP91" s="345">
        <f>IF(AH91-AF91&gt;0,1,0)</f>
        <v>1</v>
      </c>
    </row>
    <row r="92" spans="1:76" ht="7.5" customHeight="1">
      <c r="A92" s="364">
        <v>5</v>
      </c>
      <c r="B92" s="347" t="str">
        <f>IF(A92="","",VLOOKUP(A92,'参加者リスト'!$K$36:$M$121,2))</f>
        <v>平野久美子</v>
      </c>
      <c r="C92" s="349" t="str">
        <f>IF(A92="","",VLOOKUP(A92,'参加者リスト'!$K$36:$M$121,3))</f>
        <v>西京スマッシュ</v>
      </c>
      <c r="D92" s="81"/>
      <c r="E92" s="123"/>
      <c r="F92" s="62"/>
      <c r="G92" s="126"/>
      <c r="H92" s="351">
        <f>IF(E94="","",SUM(AW94:AW99))</f>
        <v>2</v>
      </c>
      <c r="I92" s="45"/>
      <c r="J92" s="45"/>
      <c r="K92" s="45"/>
      <c r="L92" s="45"/>
      <c r="M92" s="40"/>
      <c r="N92" s="40"/>
      <c r="O92" s="434"/>
      <c r="P92" s="435"/>
      <c r="Q92" s="434"/>
      <c r="R92" s="250"/>
      <c r="S92" s="40"/>
      <c r="T92" s="40"/>
      <c r="U92" s="40"/>
      <c r="V92" s="40"/>
      <c r="X92" s="71"/>
      <c r="Y92" s="71"/>
      <c r="Z92" s="65"/>
      <c r="AA92" s="65"/>
      <c r="AB92" s="65"/>
      <c r="AC92" s="65"/>
      <c r="AD92" s="65"/>
      <c r="AE92" s="285"/>
      <c r="AF92" s="434"/>
      <c r="AG92" s="435"/>
      <c r="AH92" s="434"/>
      <c r="AI92" s="57"/>
      <c r="AJ92" s="69"/>
      <c r="AK92" s="69"/>
      <c r="AL92" s="69"/>
      <c r="AM92" s="69"/>
      <c r="AN92" s="45"/>
      <c r="AO92" s="363">
        <f>IF(AP94="","",SUM(BU94:BU99))</f>
        <v>1</v>
      </c>
      <c r="AP92" s="1"/>
      <c r="AQ92" s="1"/>
      <c r="AR92" s="1"/>
      <c r="AS92" s="1"/>
      <c r="AT92" s="347" t="str">
        <f>IF(AV92="","",VLOOKUP(AV92,'参加者リスト'!$K$36:$M$121,2))</f>
        <v>廣沢礼子</v>
      </c>
      <c r="AU92" s="349" t="str">
        <f>IF(AV92="","",VLOOKUP(AV92,'参加者リスト'!$K$36:$M$121,3))</f>
        <v>山口レディースクラブ</v>
      </c>
      <c r="AV92" s="218">
        <v>25</v>
      </c>
      <c r="AW92" s="143"/>
      <c r="AX92" s="143"/>
      <c r="AY92" s="143"/>
      <c r="AZ92" s="143"/>
      <c r="BA92" s="143"/>
      <c r="BC92" s="345"/>
      <c r="BD92" s="345"/>
      <c r="BO92" s="483"/>
      <c r="BP92" s="483"/>
      <c r="BR92" s="148"/>
      <c r="BS92" s="148"/>
      <c r="BT92" s="148"/>
      <c r="BU92" s="148"/>
      <c r="BV92" s="148"/>
      <c r="BW92" s="148"/>
      <c r="BX92" s="162"/>
    </row>
    <row r="93" spans="1:76" ht="7.5" customHeight="1" thickBot="1">
      <c r="A93" s="364"/>
      <c r="B93" s="347"/>
      <c r="C93" s="349"/>
      <c r="D93" s="47"/>
      <c r="E93" s="123"/>
      <c r="F93" s="62"/>
      <c r="G93" s="126"/>
      <c r="H93" s="351"/>
      <c r="I93" s="45"/>
      <c r="J93" s="45"/>
      <c r="K93" s="45"/>
      <c r="L93" s="45"/>
      <c r="M93" s="40"/>
      <c r="N93" s="40"/>
      <c r="O93" s="40"/>
      <c r="P93" s="40"/>
      <c r="Q93" s="71"/>
      <c r="R93" s="250"/>
      <c r="S93" s="40"/>
      <c r="T93" s="40"/>
      <c r="U93" s="40"/>
      <c r="V93" s="40"/>
      <c r="X93" s="71"/>
      <c r="Y93" s="71"/>
      <c r="Z93" s="65"/>
      <c r="AA93" s="65"/>
      <c r="AB93" s="65"/>
      <c r="AC93" s="65"/>
      <c r="AD93" s="65"/>
      <c r="AE93" s="285"/>
      <c r="AF93" s="57"/>
      <c r="AG93" s="57"/>
      <c r="AH93" s="57"/>
      <c r="AI93" s="57"/>
      <c r="AJ93" s="69"/>
      <c r="AK93" s="69"/>
      <c r="AL93" s="69"/>
      <c r="AM93" s="69"/>
      <c r="AN93" s="45"/>
      <c r="AO93" s="363"/>
      <c r="AP93" s="1"/>
      <c r="AQ93" s="1"/>
      <c r="AR93" s="1"/>
      <c r="AS93" s="1"/>
      <c r="AT93" s="347"/>
      <c r="AU93" s="349"/>
      <c r="AV93" s="218"/>
      <c r="AW93" s="143"/>
      <c r="AX93" s="143"/>
      <c r="AY93" s="143"/>
      <c r="AZ93" s="143"/>
      <c r="BA93" s="143"/>
      <c r="BC93" s="143"/>
      <c r="BD93" s="143"/>
      <c r="BO93" s="143"/>
      <c r="BP93" s="143"/>
      <c r="BR93" s="148"/>
      <c r="BS93" s="148"/>
      <c r="BT93" s="148"/>
      <c r="BU93" s="143"/>
      <c r="BV93" s="143"/>
      <c r="BW93" s="148"/>
      <c r="BX93" s="162"/>
    </row>
    <row r="94" spans="1:76" ht="7.5" customHeight="1">
      <c r="A94" s="218">
        <v>6</v>
      </c>
      <c r="B94" s="347" t="str">
        <f>IF(A94="","",VLOOKUP(A94,'参加者リスト'!$K$36:$M$121,2))</f>
        <v>長安都志江</v>
      </c>
      <c r="C94" s="349" t="str">
        <f>IF(A94="","",VLOOKUP(A94,'参加者リスト'!$K$36:$M$121,3))</f>
        <v>西京スマッシュ</v>
      </c>
      <c r="D94" s="268"/>
      <c r="E94" s="478">
        <v>20</v>
      </c>
      <c r="F94" s="479" t="str">
        <f>IF(E94="","","-")</f>
        <v>-</v>
      </c>
      <c r="G94" s="478">
        <v>22</v>
      </c>
      <c r="H94" s="250"/>
      <c r="I94" s="40"/>
      <c r="J94" s="40"/>
      <c r="K94" s="40"/>
      <c r="L94" s="40"/>
      <c r="M94" s="62"/>
      <c r="N94" s="62"/>
      <c r="O94" s="62"/>
      <c r="P94" s="62"/>
      <c r="Q94" s="71"/>
      <c r="R94" s="250"/>
      <c r="S94" s="40"/>
      <c r="T94" s="40"/>
      <c r="U94" s="40"/>
      <c r="V94" s="40"/>
      <c r="W94" s="42"/>
      <c r="X94" s="42"/>
      <c r="Y94" s="42"/>
      <c r="Z94" s="42"/>
      <c r="AA94" s="40"/>
      <c r="AB94" s="40"/>
      <c r="AC94" s="40"/>
      <c r="AD94" s="40"/>
      <c r="AE94" s="285"/>
      <c r="AF94" s="57"/>
      <c r="AG94" s="57"/>
      <c r="AH94" s="57"/>
      <c r="AI94" s="88"/>
      <c r="AJ94" s="1"/>
      <c r="AK94" s="45"/>
      <c r="AL94" s="45"/>
      <c r="AM94" s="45"/>
      <c r="AN94" s="69"/>
      <c r="AO94" s="69"/>
      <c r="AP94" s="477">
        <v>8</v>
      </c>
      <c r="AQ94" s="474" t="str">
        <f>IF(AP94="","","-")</f>
        <v>-</v>
      </c>
      <c r="AR94" s="475">
        <v>21</v>
      </c>
      <c r="AS94" s="77"/>
      <c r="AT94" s="347" t="str">
        <f>IF(AV94="","",VLOOKUP(AV94,'参加者リスト'!$K$36:$M$121,2))</f>
        <v>橋本淑子</v>
      </c>
      <c r="AU94" s="349" t="str">
        <f>IF(AV94="","",VLOOKUP(AV94,'参加者リスト'!$K$36:$M$121,3))</f>
        <v>山口レディースクラブ</v>
      </c>
      <c r="AV94" s="364">
        <v>26</v>
      </c>
      <c r="AW94" s="345">
        <f>IF(E94-G94&gt;0,1,0)</f>
        <v>0</v>
      </c>
      <c r="AX94" s="345">
        <f>IF(G94-E94&gt;0,1,0)</f>
        <v>1</v>
      </c>
      <c r="AY94" s="143"/>
      <c r="AZ94" s="143"/>
      <c r="BA94" s="143"/>
      <c r="BR94" s="148"/>
      <c r="BS94" s="148"/>
      <c r="BT94" s="148"/>
      <c r="BU94" s="345">
        <f>IF(AP94-AR94&gt;0,1,0)</f>
        <v>0</v>
      </c>
      <c r="BV94" s="345">
        <f>IF(AR94-AP94&gt;0,1,0)</f>
        <v>1</v>
      </c>
      <c r="BW94" s="148"/>
      <c r="BX94" s="162"/>
    </row>
    <row r="95" spans="1:76" ht="7.5" customHeight="1">
      <c r="A95" s="218"/>
      <c r="B95" s="347"/>
      <c r="C95" s="349"/>
      <c r="D95" s="110"/>
      <c r="E95" s="434"/>
      <c r="F95" s="435"/>
      <c r="G95" s="434"/>
      <c r="H95" s="250"/>
      <c r="I95" s="40"/>
      <c r="J95" s="62"/>
      <c r="K95" s="62"/>
      <c r="L95" s="40"/>
      <c r="M95" s="352">
        <f>IF(J101="","",SUM(AZ101:AZ106))</f>
        <v>0</v>
      </c>
      <c r="N95" s="62"/>
      <c r="O95" s="62"/>
      <c r="P95" s="62"/>
      <c r="Q95" s="71"/>
      <c r="R95" s="250"/>
      <c r="S95" s="40"/>
      <c r="T95" s="40"/>
      <c r="U95" s="40"/>
      <c r="V95" s="40"/>
      <c r="W95" s="42"/>
      <c r="X95" s="42"/>
      <c r="Y95" s="42"/>
      <c r="Z95" s="42"/>
      <c r="AA95" s="40"/>
      <c r="AB95" s="40"/>
      <c r="AC95" s="40"/>
      <c r="AD95" s="40"/>
      <c r="AE95" s="285"/>
      <c r="AF95" s="88"/>
      <c r="AG95" s="88"/>
      <c r="AH95" s="88"/>
      <c r="AI95" s="88"/>
      <c r="AJ95" s="363">
        <f>IF(AK101="","",SUM(BR101:BR106))</f>
        <v>0</v>
      </c>
      <c r="AK95" s="87"/>
      <c r="AL95" s="87"/>
      <c r="AM95" s="87"/>
      <c r="AN95" s="88"/>
      <c r="AO95" s="88"/>
      <c r="AP95" s="476"/>
      <c r="AQ95" s="435"/>
      <c r="AR95" s="434"/>
      <c r="AS95" s="57"/>
      <c r="AT95" s="347"/>
      <c r="AU95" s="349"/>
      <c r="AV95" s="364"/>
      <c r="AW95" s="345"/>
      <c r="AX95" s="345"/>
      <c r="AY95" s="143"/>
      <c r="AZ95" s="143"/>
      <c r="BA95" s="143"/>
      <c r="BR95" s="143"/>
      <c r="BS95" s="143"/>
      <c r="BT95" s="148"/>
      <c r="BU95" s="345"/>
      <c r="BV95" s="345"/>
      <c r="BW95" s="148"/>
      <c r="BX95" s="162"/>
    </row>
    <row r="96" spans="4:76" ht="7.5" customHeight="1" thickBot="1">
      <c r="D96" s="111"/>
      <c r="E96" s="434">
        <v>21</v>
      </c>
      <c r="F96" s="435" t="str">
        <f>IF(E96="","","-")</f>
        <v>-</v>
      </c>
      <c r="G96" s="434">
        <v>15</v>
      </c>
      <c r="H96" s="289"/>
      <c r="I96" s="270"/>
      <c r="J96" s="290"/>
      <c r="K96" s="290"/>
      <c r="L96" s="270"/>
      <c r="M96" s="352"/>
      <c r="N96" s="62"/>
      <c r="O96" s="62"/>
      <c r="P96" s="62"/>
      <c r="Q96" s="71"/>
      <c r="R96" s="250"/>
      <c r="S96" s="40"/>
      <c r="T96" s="40"/>
      <c r="U96" s="40"/>
      <c r="V96" s="40"/>
      <c r="W96" s="42"/>
      <c r="X96" s="42"/>
      <c r="Y96" s="42"/>
      <c r="Z96" s="42"/>
      <c r="AA96" s="40"/>
      <c r="AB96" s="40"/>
      <c r="AC96" s="40"/>
      <c r="AD96" s="40"/>
      <c r="AE96" s="285"/>
      <c r="AF96" s="88"/>
      <c r="AG96" s="88"/>
      <c r="AH96" s="88"/>
      <c r="AI96" s="88"/>
      <c r="AJ96" s="363"/>
      <c r="AK96" s="68"/>
      <c r="AL96" s="68"/>
      <c r="AM96" s="68"/>
      <c r="AN96" s="88"/>
      <c r="AO96" s="88"/>
      <c r="AP96" s="476">
        <v>21</v>
      </c>
      <c r="AQ96" s="435" t="str">
        <f>IF(AP96="","","-")</f>
        <v>-</v>
      </c>
      <c r="AR96" s="434">
        <v>16</v>
      </c>
      <c r="AS96" s="57"/>
      <c r="AW96" s="345">
        <f>IF(E96-G96&gt;0,1,0)</f>
        <v>1</v>
      </c>
      <c r="AX96" s="345">
        <f>IF(G96-E96&gt;0,1,0)</f>
        <v>0</v>
      </c>
      <c r="AY96" s="143"/>
      <c r="AZ96" s="143"/>
      <c r="BA96" s="143"/>
      <c r="BR96" s="143"/>
      <c r="BS96" s="143"/>
      <c r="BT96" s="148"/>
      <c r="BU96" s="345">
        <f>IF(AP96-AR96&gt;0,1,0)</f>
        <v>1</v>
      </c>
      <c r="BV96" s="345">
        <f>IF(AR96-AP96&gt;0,1,0)</f>
        <v>0</v>
      </c>
      <c r="BW96" s="148"/>
      <c r="BX96" s="162"/>
    </row>
    <row r="97" spans="4:76" ht="7.5" customHeight="1">
      <c r="D97" s="111"/>
      <c r="E97" s="434"/>
      <c r="F97" s="435"/>
      <c r="G97" s="438"/>
      <c r="H97" s="70"/>
      <c r="I97" s="40"/>
      <c r="J97" s="62"/>
      <c r="K97" s="62"/>
      <c r="L97" s="66"/>
      <c r="M97" s="40"/>
      <c r="N97" s="40"/>
      <c r="O97" s="40"/>
      <c r="P97" s="40"/>
      <c r="Q97" s="71"/>
      <c r="R97" s="260"/>
      <c r="S97" s="62"/>
      <c r="T97" s="62"/>
      <c r="U97" s="62"/>
      <c r="V97" s="40"/>
      <c r="W97" s="42"/>
      <c r="X97" s="42"/>
      <c r="Y97" s="42"/>
      <c r="Z97" s="42"/>
      <c r="AA97" s="40"/>
      <c r="AB97" s="40"/>
      <c r="AC97" s="40"/>
      <c r="AD97" s="40"/>
      <c r="AE97" s="285"/>
      <c r="AF97" s="88"/>
      <c r="AG97" s="88"/>
      <c r="AH97" s="88"/>
      <c r="AI97" s="88"/>
      <c r="AJ97" s="68"/>
      <c r="AK97" s="274"/>
      <c r="AL97" s="275"/>
      <c r="AM97" s="275"/>
      <c r="AN97" s="276"/>
      <c r="AO97" s="277"/>
      <c r="AP97" s="434"/>
      <c r="AQ97" s="435"/>
      <c r="AR97" s="434"/>
      <c r="AS97" s="57"/>
      <c r="AW97" s="345"/>
      <c r="AX97" s="345"/>
      <c r="AY97" s="143"/>
      <c r="AZ97" s="143"/>
      <c r="BA97" s="143"/>
      <c r="BR97" s="143"/>
      <c r="BS97" s="143"/>
      <c r="BT97" s="148"/>
      <c r="BU97" s="345"/>
      <c r="BV97" s="345"/>
      <c r="BW97" s="148"/>
      <c r="BX97" s="162"/>
    </row>
    <row r="98" spans="1:76" ht="7.5" customHeight="1">
      <c r="A98" s="364">
        <v>27</v>
      </c>
      <c r="B98" s="347" t="str">
        <f>IF(A98="","",VLOOKUP(A98,'参加者リスト'!$K$36:$M$121,2))</f>
        <v>玉井浩子</v>
      </c>
      <c r="C98" s="349" t="str">
        <f>IF(A98="","",VLOOKUP(A98,'参加者リスト'!$K$36:$M$121,3))</f>
        <v>山口レディースクラブ</v>
      </c>
      <c r="D98" s="31"/>
      <c r="E98" s="434">
        <v>23</v>
      </c>
      <c r="F98" s="435" t="str">
        <f>IF(E98="","","-")</f>
        <v>-</v>
      </c>
      <c r="G98" s="438">
        <v>21</v>
      </c>
      <c r="H98" s="70"/>
      <c r="I98" s="40"/>
      <c r="J98" s="57"/>
      <c r="K98" s="57"/>
      <c r="L98" s="64"/>
      <c r="M98" s="40"/>
      <c r="N98" s="40"/>
      <c r="O98" s="40"/>
      <c r="P98" s="40"/>
      <c r="Q98" s="71"/>
      <c r="R98" s="260"/>
      <c r="S98" s="62"/>
      <c r="T98" s="62"/>
      <c r="U98" s="62"/>
      <c r="V98" s="40"/>
      <c r="W98" s="42"/>
      <c r="X98" s="42"/>
      <c r="Y98" s="42"/>
      <c r="Z98" s="42"/>
      <c r="AA98" s="40"/>
      <c r="AB98" s="40"/>
      <c r="AC98" s="40"/>
      <c r="AD98" s="40"/>
      <c r="AE98" s="285"/>
      <c r="AF98" s="88"/>
      <c r="AG98" s="88"/>
      <c r="AH98" s="88"/>
      <c r="AI98" s="88"/>
      <c r="AJ98" s="68"/>
      <c r="AK98" s="92"/>
      <c r="AL98" s="57"/>
      <c r="AM98" s="57"/>
      <c r="AN98" s="88"/>
      <c r="AO98" s="278"/>
      <c r="AP98" s="434">
        <v>18</v>
      </c>
      <c r="AQ98" s="435" t="str">
        <f>IF(AP98="","","-")</f>
        <v>-</v>
      </c>
      <c r="AR98" s="434">
        <v>21</v>
      </c>
      <c r="AS98" s="57"/>
      <c r="AT98" s="347" t="str">
        <f>IF(AV98="","",VLOOKUP(AV98,'参加者リスト'!$K$36:$M$121,2))</f>
        <v>大西香織</v>
      </c>
      <c r="AU98" s="349" t="str">
        <f>IF(AV98="","",VLOOKUP(AV98,'参加者リスト'!$K$36:$M$121,3))</f>
        <v>いちごみるく</v>
      </c>
      <c r="AV98" s="218">
        <v>15</v>
      </c>
      <c r="AW98" s="345">
        <f>IF(E98-G98&gt;0,1,0)</f>
        <v>1</v>
      </c>
      <c r="AX98" s="345">
        <f>IF(G98-E98&gt;0,1,0)</f>
        <v>0</v>
      </c>
      <c r="AY98" s="143"/>
      <c r="AZ98" s="143"/>
      <c r="BA98" s="143"/>
      <c r="BR98" s="143"/>
      <c r="BS98" s="143"/>
      <c r="BT98" s="148"/>
      <c r="BU98" s="345">
        <f>IF(AP98-AR98&gt;0,1,0)</f>
        <v>0</v>
      </c>
      <c r="BV98" s="345">
        <f>IF(AR98-AP98&gt;0,1,0)</f>
        <v>1</v>
      </c>
      <c r="BW98" s="148"/>
      <c r="BX98" s="162"/>
    </row>
    <row r="99" spans="1:76" ht="7.5" customHeight="1" thickBot="1">
      <c r="A99" s="364"/>
      <c r="B99" s="347"/>
      <c r="C99" s="349"/>
      <c r="D99" s="159"/>
      <c r="E99" s="480"/>
      <c r="F99" s="481"/>
      <c r="G99" s="482"/>
      <c r="H99" s="152"/>
      <c r="I99" s="40"/>
      <c r="J99" s="57"/>
      <c r="K99" s="57"/>
      <c r="L99" s="64"/>
      <c r="M99" s="40"/>
      <c r="N99" s="40"/>
      <c r="O99" s="40"/>
      <c r="P99" s="40"/>
      <c r="Q99" s="71"/>
      <c r="R99" s="260"/>
      <c r="S99" s="62"/>
      <c r="T99" s="62"/>
      <c r="U99" s="62"/>
      <c r="V99" s="40"/>
      <c r="W99" s="42"/>
      <c r="X99" s="42"/>
      <c r="Y99" s="42"/>
      <c r="Z99" s="42"/>
      <c r="AA99" s="40"/>
      <c r="AB99" s="40"/>
      <c r="AC99" s="40"/>
      <c r="AD99" s="40"/>
      <c r="AE99" s="285"/>
      <c r="AF99" s="88"/>
      <c r="AG99" s="88"/>
      <c r="AH99" s="88"/>
      <c r="AI99" s="88"/>
      <c r="AJ99" s="68"/>
      <c r="AK99" s="92"/>
      <c r="AL99" s="57"/>
      <c r="AM99" s="57"/>
      <c r="AN99" s="88"/>
      <c r="AO99" s="278"/>
      <c r="AP99" s="434"/>
      <c r="AQ99" s="435"/>
      <c r="AR99" s="434"/>
      <c r="AS99" s="57"/>
      <c r="AT99" s="347"/>
      <c r="AU99" s="349"/>
      <c r="AV99" s="218"/>
      <c r="AW99" s="345"/>
      <c r="AX99" s="345"/>
      <c r="AY99" s="143"/>
      <c r="AZ99" s="143"/>
      <c r="BA99" s="143"/>
      <c r="BR99" s="143"/>
      <c r="BS99" s="143"/>
      <c r="BT99" s="148"/>
      <c r="BU99" s="345"/>
      <c r="BV99" s="345"/>
      <c r="BW99" s="148"/>
      <c r="BX99" s="162"/>
    </row>
    <row r="100" spans="1:76" ht="7.5" customHeight="1">
      <c r="A100" s="218">
        <v>28</v>
      </c>
      <c r="B100" s="347" t="str">
        <f>IF(A100="","",VLOOKUP(A100,'参加者リスト'!$K$36:$M$121,2))</f>
        <v>柴田恵子</v>
      </c>
      <c r="C100" s="349" t="str">
        <f>IF(A100="","",VLOOKUP(A100,'参加者リスト'!$K$36:$M$121,3))</f>
        <v>山口レディースクラブ</v>
      </c>
      <c r="D100" s="32"/>
      <c r="E100" s="125"/>
      <c r="F100" s="41"/>
      <c r="G100" s="123"/>
      <c r="H100" s="346">
        <f>IF(E94="","",SUM(AX94:AX99))</f>
        <v>1</v>
      </c>
      <c r="I100" s="40"/>
      <c r="J100" s="57"/>
      <c r="K100" s="57"/>
      <c r="L100" s="64"/>
      <c r="M100" s="40"/>
      <c r="N100" s="40"/>
      <c r="O100" s="40"/>
      <c r="P100" s="40"/>
      <c r="Q100" s="40"/>
      <c r="R100" s="260"/>
      <c r="S100" s="62"/>
      <c r="T100" s="62"/>
      <c r="U100" s="62"/>
      <c r="V100" s="40"/>
      <c r="W100" s="42"/>
      <c r="X100" s="42"/>
      <c r="Y100" s="42"/>
      <c r="Z100" s="42"/>
      <c r="AA100" s="40"/>
      <c r="AB100" s="40"/>
      <c r="AC100" s="40"/>
      <c r="AD100" s="40"/>
      <c r="AE100" s="327"/>
      <c r="AF100" s="68"/>
      <c r="AG100" s="68"/>
      <c r="AH100" s="68"/>
      <c r="AI100" s="68"/>
      <c r="AJ100" s="88"/>
      <c r="AK100" s="92"/>
      <c r="AL100" s="57"/>
      <c r="AM100" s="57"/>
      <c r="AN100" s="88"/>
      <c r="AO100" s="217">
        <f>IF(AP94="","",SUM(BV94:BV99))</f>
        <v>2</v>
      </c>
      <c r="AP100" s="248"/>
      <c r="AQ100" s="248"/>
      <c r="AR100" s="248"/>
      <c r="AS100" s="248"/>
      <c r="AT100" s="347" t="str">
        <f>IF(AV100="","",VLOOKUP(AV100,'参加者リスト'!$K$36:$M$121,2))</f>
        <v>藤井京子</v>
      </c>
      <c r="AU100" s="349" t="str">
        <f>IF(AV100="","",VLOOKUP(AV100,'参加者リスト'!$K$36:$M$121,3))</f>
        <v>トライアル</v>
      </c>
      <c r="AV100" s="364">
        <v>16</v>
      </c>
      <c r="AW100" s="143"/>
      <c r="AX100" s="143"/>
      <c r="AY100" s="143"/>
      <c r="AZ100" s="143"/>
      <c r="BA100" s="143"/>
      <c r="BR100" s="143"/>
      <c r="BS100" s="143"/>
      <c r="BT100" s="148"/>
      <c r="BU100" s="143"/>
      <c r="BV100" s="143"/>
      <c r="BW100" s="148"/>
      <c r="BX100" s="162"/>
    </row>
    <row r="101" spans="1:76" ht="7.5" customHeight="1">
      <c r="A101" s="218"/>
      <c r="B101" s="347"/>
      <c r="C101" s="349"/>
      <c r="D101" s="81"/>
      <c r="E101" s="125"/>
      <c r="F101" s="41"/>
      <c r="G101" s="123"/>
      <c r="H101" s="346"/>
      <c r="I101" s="40"/>
      <c r="J101" s="434">
        <v>17</v>
      </c>
      <c r="K101" s="435" t="str">
        <f>IF(J101="","","-")</f>
        <v>-</v>
      </c>
      <c r="L101" s="438">
        <v>21</v>
      </c>
      <c r="M101" s="40"/>
      <c r="N101" s="40"/>
      <c r="O101" s="40"/>
      <c r="P101" s="40"/>
      <c r="Q101" s="40"/>
      <c r="R101" s="332"/>
      <c r="S101" s="1"/>
      <c r="T101" s="1"/>
      <c r="U101" s="1"/>
      <c r="V101" s="40"/>
      <c r="W101" s="42"/>
      <c r="X101" s="42"/>
      <c r="Y101" s="42"/>
      <c r="Z101" s="42"/>
      <c r="AA101" s="40"/>
      <c r="AB101" s="40"/>
      <c r="AC101" s="40"/>
      <c r="AD101" s="40"/>
      <c r="AE101" s="327"/>
      <c r="AF101" s="68"/>
      <c r="AG101" s="68"/>
      <c r="AH101" s="68"/>
      <c r="AI101" s="68"/>
      <c r="AJ101" s="69"/>
      <c r="AK101" s="476">
        <v>13</v>
      </c>
      <c r="AL101" s="435" t="str">
        <f>IF(AK101="","","-")</f>
        <v>-</v>
      </c>
      <c r="AM101" s="434">
        <v>21</v>
      </c>
      <c r="AN101" s="69"/>
      <c r="AO101" s="217"/>
      <c r="AP101" s="57"/>
      <c r="AQ101" s="57"/>
      <c r="AR101" s="57"/>
      <c r="AS101" s="57"/>
      <c r="AT101" s="347"/>
      <c r="AU101" s="349"/>
      <c r="AV101" s="364"/>
      <c r="AW101" s="143"/>
      <c r="AX101" s="143"/>
      <c r="AY101" s="143"/>
      <c r="AZ101" s="345">
        <f>IF(J101-L101&gt;0,1,0)</f>
        <v>0</v>
      </c>
      <c r="BA101" s="345">
        <f>IF(L101-J101&gt;0,1,0)</f>
        <v>1</v>
      </c>
      <c r="BR101" s="345">
        <f>IF(AK101-AM101&gt;0,1,0)</f>
        <v>0</v>
      </c>
      <c r="BS101" s="345">
        <f>IF(AM101-AK101&gt;0,1,0)</f>
        <v>1</v>
      </c>
      <c r="BT101" s="148"/>
      <c r="BU101" s="143"/>
      <c r="BV101" s="143"/>
      <c r="BW101" s="148"/>
      <c r="BX101" s="162"/>
    </row>
    <row r="102" spans="1:76" ht="7.5" customHeight="1">
      <c r="A102" s="139"/>
      <c r="B102" s="45"/>
      <c r="C102" s="81"/>
      <c r="D102" s="81"/>
      <c r="E102" s="125"/>
      <c r="F102" s="41"/>
      <c r="G102" s="123"/>
      <c r="H102" s="70"/>
      <c r="I102" s="40"/>
      <c r="J102" s="434"/>
      <c r="K102" s="435"/>
      <c r="L102" s="438"/>
      <c r="M102" s="40"/>
      <c r="N102" s="40"/>
      <c r="O102" s="40"/>
      <c r="P102" s="40"/>
      <c r="Q102" s="40"/>
      <c r="R102" s="332"/>
      <c r="S102" s="1"/>
      <c r="T102" s="1"/>
      <c r="U102" s="1"/>
      <c r="V102" s="40"/>
      <c r="W102" s="42"/>
      <c r="X102" s="42"/>
      <c r="Y102" s="42"/>
      <c r="Z102" s="42"/>
      <c r="AA102" s="40"/>
      <c r="AB102" s="40"/>
      <c r="AC102" s="40"/>
      <c r="AD102" s="40"/>
      <c r="AE102" s="327"/>
      <c r="AF102" s="68"/>
      <c r="AG102" s="68"/>
      <c r="AH102" s="68"/>
      <c r="AI102" s="68"/>
      <c r="AJ102" s="69"/>
      <c r="AK102" s="476"/>
      <c r="AL102" s="435"/>
      <c r="AM102" s="434"/>
      <c r="AN102" s="69"/>
      <c r="AO102" s="88"/>
      <c r="AP102" s="57"/>
      <c r="AQ102" s="57"/>
      <c r="AR102" s="57"/>
      <c r="AS102" s="57"/>
      <c r="AT102" s="46"/>
      <c r="AU102" s="156"/>
      <c r="AV102" s="497"/>
      <c r="AW102" s="143"/>
      <c r="AX102" s="143"/>
      <c r="AY102" s="143"/>
      <c r="AZ102" s="345"/>
      <c r="BA102" s="345"/>
      <c r="BR102" s="345"/>
      <c r="BS102" s="345"/>
      <c r="BT102" s="148"/>
      <c r="BU102" s="143"/>
      <c r="BV102" s="143"/>
      <c r="BW102" s="148"/>
      <c r="BX102" s="162"/>
    </row>
    <row r="103" spans="1:76" ht="7.5" customHeight="1" thickBot="1">
      <c r="A103" s="139"/>
      <c r="B103" s="45"/>
      <c r="C103" s="81"/>
      <c r="D103" s="81"/>
      <c r="E103" s="125"/>
      <c r="F103" s="41"/>
      <c r="G103" s="123"/>
      <c r="H103" s="70"/>
      <c r="I103" s="40"/>
      <c r="J103" s="434"/>
      <c r="K103" s="435">
        <f>IF(J103="","","-")</f>
      </c>
      <c r="L103" s="438"/>
      <c r="M103" s="40"/>
      <c r="N103" s="40"/>
      <c r="O103" s="40"/>
      <c r="P103" s="40"/>
      <c r="Q103" s="40"/>
      <c r="R103" s="332"/>
      <c r="S103" s="1"/>
      <c r="T103" s="1"/>
      <c r="U103" s="1"/>
      <c r="V103" s="40"/>
      <c r="W103" s="42"/>
      <c r="X103" s="42"/>
      <c r="Y103" s="42"/>
      <c r="Z103" s="42"/>
      <c r="AA103" s="40"/>
      <c r="AB103" s="40"/>
      <c r="AC103" s="40"/>
      <c r="AD103" s="40"/>
      <c r="AE103" s="327"/>
      <c r="AF103" s="316"/>
      <c r="AG103" s="316"/>
      <c r="AH103" s="316"/>
      <c r="AI103" s="316"/>
      <c r="AJ103" s="317"/>
      <c r="AK103" s="476"/>
      <c r="AL103" s="435">
        <f>IF(AK103="","","-")</f>
      </c>
      <c r="AM103" s="434"/>
      <c r="AN103" s="69"/>
      <c r="AO103" s="88"/>
      <c r="AP103" s="57"/>
      <c r="AQ103" s="57"/>
      <c r="AR103" s="57"/>
      <c r="AS103" s="57"/>
      <c r="AT103" s="46"/>
      <c r="AU103" s="156"/>
      <c r="AV103" s="497"/>
      <c r="AW103" s="143"/>
      <c r="AX103" s="143"/>
      <c r="AY103" s="143"/>
      <c r="AZ103" s="345">
        <f>IF(J103-L103&gt;0,1,0)</f>
        <v>0</v>
      </c>
      <c r="BA103" s="345">
        <f>IF(L103-J103&gt;0,1,0)</f>
        <v>0</v>
      </c>
      <c r="BR103" s="345">
        <f>IF(AK103-AM103&gt;0,1,0)</f>
        <v>0</v>
      </c>
      <c r="BS103" s="345">
        <f>IF(AM103-AK103&gt;0,1,0)</f>
        <v>0</v>
      </c>
      <c r="BT103" s="148"/>
      <c r="BU103" s="143"/>
      <c r="BV103" s="143"/>
      <c r="BW103" s="148"/>
      <c r="BX103" s="162"/>
    </row>
    <row r="104" spans="1:76" ht="7.5" customHeight="1">
      <c r="A104" s="139"/>
      <c r="B104" s="45"/>
      <c r="C104" s="81"/>
      <c r="D104" s="81"/>
      <c r="E104" s="70"/>
      <c r="F104" s="70"/>
      <c r="G104" s="40"/>
      <c r="H104" s="70"/>
      <c r="I104" s="70"/>
      <c r="J104" s="434"/>
      <c r="K104" s="435"/>
      <c r="L104" s="434"/>
      <c r="M104" s="305"/>
      <c r="N104" s="247"/>
      <c r="O104" s="247"/>
      <c r="P104" s="247"/>
      <c r="Q104" s="247"/>
      <c r="R104" s="346">
        <f>IF(O87="","",SUM(BD87:BD92))</f>
        <v>2</v>
      </c>
      <c r="S104" s="1"/>
      <c r="T104" s="1"/>
      <c r="U104" s="1"/>
      <c r="V104" s="40"/>
      <c r="W104" s="42"/>
      <c r="X104" s="42"/>
      <c r="Y104" s="42"/>
      <c r="Z104" s="42"/>
      <c r="AA104" s="40"/>
      <c r="AB104" s="40"/>
      <c r="AC104" s="40"/>
      <c r="AD104" s="40"/>
      <c r="AE104" s="217">
        <f>IF(AF87="","",SUM(BP87:BP92))</f>
        <v>2</v>
      </c>
      <c r="AF104" s="88"/>
      <c r="AG104" s="88"/>
      <c r="AH104" s="88"/>
      <c r="AI104" s="88"/>
      <c r="AJ104" s="318"/>
      <c r="AK104" s="434"/>
      <c r="AL104" s="435"/>
      <c r="AM104" s="434"/>
      <c r="AN104" s="69"/>
      <c r="AO104" s="49"/>
      <c r="AP104" s="95"/>
      <c r="AQ104" s="95"/>
      <c r="AR104" s="88"/>
      <c r="AS104" s="88"/>
      <c r="AT104" s="52"/>
      <c r="AU104" s="157"/>
      <c r="AV104" s="139"/>
      <c r="AW104" s="143"/>
      <c r="AX104" s="143"/>
      <c r="AY104" s="143"/>
      <c r="AZ104" s="345"/>
      <c r="BA104" s="345"/>
      <c r="BR104" s="345"/>
      <c r="BS104" s="345"/>
      <c r="BT104" s="148"/>
      <c r="BU104" s="148"/>
      <c r="BV104" s="148"/>
      <c r="BW104" s="148"/>
      <c r="BX104" s="162"/>
    </row>
    <row r="105" spans="1:76" ht="7.5" customHeight="1">
      <c r="A105" s="139"/>
      <c r="B105" s="45"/>
      <c r="C105" s="81"/>
      <c r="D105" s="81"/>
      <c r="E105" s="70"/>
      <c r="F105" s="70"/>
      <c r="G105" s="40"/>
      <c r="H105" s="70"/>
      <c r="I105" s="70"/>
      <c r="J105" s="434">
        <v>7</v>
      </c>
      <c r="K105" s="435" t="str">
        <f>IF(J105="","","-")</f>
        <v>-</v>
      </c>
      <c r="L105" s="434">
        <v>21</v>
      </c>
      <c r="M105" s="260"/>
      <c r="N105" s="62"/>
      <c r="O105" s="40"/>
      <c r="P105" s="40"/>
      <c r="Q105" s="40"/>
      <c r="R105" s="447"/>
      <c r="S105" s="70"/>
      <c r="T105" s="70"/>
      <c r="U105" s="70"/>
      <c r="V105" s="40"/>
      <c r="W105" s="42"/>
      <c r="X105" s="42"/>
      <c r="Y105" s="42"/>
      <c r="Z105" s="42"/>
      <c r="AA105" s="42"/>
      <c r="AB105" s="42"/>
      <c r="AC105" s="42"/>
      <c r="AD105" s="42"/>
      <c r="AE105" s="217"/>
      <c r="AF105" s="95"/>
      <c r="AG105" s="95"/>
      <c r="AH105" s="95"/>
      <c r="AI105" s="95"/>
      <c r="AJ105" s="284"/>
      <c r="AK105" s="434">
        <v>14</v>
      </c>
      <c r="AL105" s="435" t="str">
        <f>IF(AK105="","","-")</f>
        <v>-</v>
      </c>
      <c r="AM105" s="434">
        <v>21</v>
      </c>
      <c r="AN105" s="69"/>
      <c r="AO105" s="49"/>
      <c r="AP105" s="95"/>
      <c r="AQ105" s="95"/>
      <c r="AR105" s="69"/>
      <c r="AS105" s="69"/>
      <c r="AT105" s="46"/>
      <c r="AU105" s="47"/>
      <c r="AV105" s="544"/>
      <c r="AW105" s="143"/>
      <c r="AX105" s="143"/>
      <c r="AY105" s="143"/>
      <c r="AZ105" s="345">
        <f>IF(J105-L105&gt;0,1,0)</f>
        <v>0</v>
      </c>
      <c r="BA105" s="345">
        <f>IF(L105-J105&gt;0,1,0)</f>
        <v>1</v>
      </c>
      <c r="BR105" s="345">
        <f>IF(AK105-AM105&gt;0,1,0)</f>
        <v>0</v>
      </c>
      <c r="BS105" s="345">
        <f>IF(AM105-AK105&gt;0,1,0)</f>
        <v>1</v>
      </c>
      <c r="BT105" s="148"/>
      <c r="BU105" s="148"/>
      <c r="BV105" s="148"/>
      <c r="BW105" s="148"/>
      <c r="BX105" s="162"/>
    </row>
    <row r="106" spans="1:76" ht="7.5" customHeight="1">
      <c r="A106" s="139"/>
      <c r="B106" s="45"/>
      <c r="C106" s="81"/>
      <c r="D106" s="81"/>
      <c r="E106" s="123"/>
      <c r="F106" s="62"/>
      <c r="G106" s="126"/>
      <c r="H106" s="62"/>
      <c r="I106" s="70"/>
      <c r="J106" s="434"/>
      <c r="K106" s="435"/>
      <c r="L106" s="434"/>
      <c r="M106" s="260"/>
      <c r="N106" s="62"/>
      <c r="O106" s="40"/>
      <c r="P106" s="40"/>
      <c r="Q106" s="40"/>
      <c r="R106" s="70"/>
      <c r="S106" s="70"/>
      <c r="T106" s="70"/>
      <c r="U106" s="70"/>
      <c r="V106" s="40"/>
      <c r="W106" s="42"/>
      <c r="X106" s="42"/>
      <c r="Y106" s="42"/>
      <c r="Z106" s="42"/>
      <c r="AA106" s="42"/>
      <c r="AB106" s="42"/>
      <c r="AC106" s="42"/>
      <c r="AD106" s="42"/>
      <c r="AE106" s="85"/>
      <c r="AF106" s="95"/>
      <c r="AG106" s="95"/>
      <c r="AH106" s="95"/>
      <c r="AI106" s="95"/>
      <c r="AJ106" s="284"/>
      <c r="AK106" s="434"/>
      <c r="AL106" s="435"/>
      <c r="AM106" s="434"/>
      <c r="AN106" s="69"/>
      <c r="AO106" s="49"/>
      <c r="AP106" s="95"/>
      <c r="AQ106" s="95"/>
      <c r="AR106" s="69"/>
      <c r="AS106" s="69"/>
      <c r="AT106" s="46"/>
      <c r="AU106" s="47"/>
      <c r="AV106" s="544"/>
      <c r="AW106" s="143"/>
      <c r="AX106" s="143"/>
      <c r="AY106" s="143"/>
      <c r="AZ106" s="345"/>
      <c r="BA106" s="345"/>
      <c r="BR106" s="345"/>
      <c r="BS106" s="345"/>
      <c r="BT106" s="148"/>
      <c r="BU106" s="148"/>
      <c r="BV106" s="148"/>
      <c r="BW106" s="148"/>
      <c r="BX106" s="162"/>
    </row>
    <row r="107" spans="1:76" ht="7.5" customHeight="1">
      <c r="A107" s="139"/>
      <c r="B107" s="45"/>
      <c r="C107" s="81"/>
      <c r="D107" s="81"/>
      <c r="E107" s="123"/>
      <c r="F107" s="62"/>
      <c r="G107" s="126"/>
      <c r="H107" s="62"/>
      <c r="I107" s="70"/>
      <c r="J107" s="57"/>
      <c r="K107" s="57"/>
      <c r="L107" s="57"/>
      <c r="M107" s="260"/>
      <c r="N107" s="62"/>
      <c r="O107" s="40"/>
      <c r="P107" s="40"/>
      <c r="Q107" s="40"/>
      <c r="R107" s="70"/>
      <c r="S107" s="70"/>
      <c r="T107" s="70"/>
      <c r="U107" s="70"/>
      <c r="V107" s="40"/>
      <c r="W107" s="42"/>
      <c r="X107" s="42"/>
      <c r="Y107" s="42"/>
      <c r="Z107" s="42"/>
      <c r="AA107" s="42"/>
      <c r="AB107" s="42"/>
      <c r="AC107" s="42"/>
      <c r="AD107" s="42"/>
      <c r="AE107" s="85"/>
      <c r="AF107" s="95"/>
      <c r="AG107" s="95"/>
      <c r="AH107" s="95"/>
      <c r="AI107" s="95"/>
      <c r="AJ107" s="284"/>
      <c r="AK107" s="57"/>
      <c r="AL107" s="57"/>
      <c r="AM107" s="57"/>
      <c r="AN107" s="69"/>
      <c r="AO107" s="49"/>
      <c r="AP107" s="95"/>
      <c r="AQ107" s="95"/>
      <c r="AR107" s="69"/>
      <c r="AS107" s="69"/>
      <c r="AT107" s="46"/>
      <c r="AU107" s="47"/>
      <c r="AV107" s="544"/>
      <c r="AW107" s="143"/>
      <c r="AX107" s="143"/>
      <c r="AY107" s="143"/>
      <c r="AZ107" s="143"/>
      <c r="BA107" s="143"/>
      <c r="BR107" s="143"/>
      <c r="BS107" s="143"/>
      <c r="BT107" s="148"/>
      <c r="BU107" s="148"/>
      <c r="BV107" s="148"/>
      <c r="BW107" s="148"/>
      <c r="BX107" s="162"/>
    </row>
    <row r="108" spans="1:76" ht="7.5" customHeight="1">
      <c r="A108" s="139"/>
      <c r="B108" s="45"/>
      <c r="C108" s="81"/>
      <c r="D108" s="81"/>
      <c r="E108" s="57"/>
      <c r="F108" s="57"/>
      <c r="G108" s="57"/>
      <c r="H108" s="40"/>
      <c r="I108" s="40"/>
      <c r="J108" s="57"/>
      <c r="K108" s="57"/>
      <c r="L108" s="57"/>
      <c r="M108" s="260"/>
      <c r="N108" s="62"/>
      <c r="O108" s="40"/>
      <c r="P108" s="40"/>
      <c r="Q108" s="40"/>
      <c r="R108" s="70"/>
      <c r="S108" s="70"/>
      <c r="T108" s="70"/>
      <c r="U108" s="70"/>
      <c r="V108" s="40"/>
      <c r="W108" s="42"/>
      <c r="X108" s="42"/>
      <c r="Y108" s="42"/>
      <c r="Z108" s="42"/>
      <c r="AA108" s="42"/>
      <c r="AB108" s="42"/>
      <c r="AC108" s="42"/>
      <c r="AD108" s="42"/>
      <c r="AE108" s="85"/>
      <c r="AF108" s="95"/>
      <c r="AG108" s="95"/>
      <c r="AH108" s="95"/>
      <c r="AI108" s="95"/>
      <c r="AJ108" s="284"/>
      <c r="AK108" s="57"/>
      <c r="AL108" s="57"/>
      <c r="AM108" s="57"/>
      <c r="AN108" s="69"/>
      <c r="AO108" s="68"/>
      <c r="AP108" s="68"/>
      <c r="AQ108" s="68"/>
      <c r="AR108" s="69"/>
      <c r="AS108" s="69"/>
      <c r="AT108" s="46"/>
      <c r="AU108" s="47"/>
      <c r="AV108" s="139"/>
      <c r="AZ108" s="143"/>
      <c r="BA108" s="143"/>
      <c r="BR108" s="143"/>
      <c r="BS108" s="143"/>
      <c r="BT108" s="148"/>
      <c r="BU108" s="148"/>
      <c r="BV108" s="148"/>
      <c r="BW108" s="148"/>
      <c r="BX108" s="162"/>
    </row>
    <row r="109" spans="1:76" ht="7.5" customHeight="1">
      <c r="A109" s="364">
        <v>33</v>
      </c>
      <c r="B109" s="347" t="str">
        <f>IF(A109="","",VLOOKUP(A109,'参加者リスト'!$K$36:$M$121,2))</f>
        <v>村上陽子</v>
      </c>
      <c r="C109" s="349" t="str">
        <f>IF(A109="","",VLOOKUP(A109,'参加者リスト'!$K$36:$M$121,3))</f>
        <v>シャトルＩＷＡＫＵＮＩ</v>
      </c>
      <c r="D109" s="47"/>
      <c r="E109" s="57"/>
      <c r="F109" s="57"/>
      <c r="G109" s="57"/>
      <c r="H109" s="40"/>
      <c r="I109" s="40"/>
      <c r="J109" s="57"/>
      <c r="K109" s="57"/>
      <c r="L109" s="57"/>
      <c r="M109" s="250"/>
      <c r="N109" s="40"/>
      <c r="O109" s="70"/>
      <c r="P109" s="70"/>
      <c r="Q109" s="40"/>
      <c r="R109" s="40"/>
      <c r="S109" s="40"/>
      <c r="T109" s="40"/>
      <c r="U109" s="40"/>
      <c r="V109" s="40"/>
      <c r="W109" s="42"/>
      <c r="X109" s="42"/>
      <c r="Y109" s="42"/>
      <c r="Z109" s="42"/>
      <c r="AA109" s="42"/>
      <c r="AB109" s="42"/>
      <c r="AC109" s="42"/>
      <c r="AD109" s="42"/>
      <c r="AE109" s="68"/>
      <c r="AF109" s="68"/>
      <c r="AG109" s="68"/>
      <c r="AH109" s="68"/>
      <c r="AI109" s="68"/>
      <c r="AJ109" s="319"/>
      <c r="AK109" s="57"/>
      <c r="AL109" s="57"/>
      <c r="AM109" s="57"/>
      <c r="AN109" s="1"/>
      <c r="AO109" s="68"/>
      <c r="AP109" s="68"/>
      <c r="AQ109" s="68"/>
      <c r="AR109" s="69"/>
      <c r="AS109" s="69"/>
      <c r="AT109" s="347" t="str">
        <f>IF(AV109="","",VLOOKUP(AV109,'参加者リスト'!$K$36:$M$121,2))</f>
        <v>為近記久子</v>
      </c>
      <c r="AU109" s="349" t="str">
        <f>IF(AV109="","",VLOOKUP(AV109,'参加者リスト'!$K$36:$M$121,3))</f>
        <v>小野田クラブ</v>
      </c>
      <c r="AV109" s="218">
        <v>35</v>
      </c>
      <c r="AZ109" s="143"/>
      <c r="BA109" s="143"/>
      <c r="BR109" s="143"/>
      <c r="BS109" s="143"/>
      <c r="BT109" s="148"/>
      <c r="BU109" s="148"/>
      <c r="BV109" s="148"/>
      <c r="BW109" s="148"/>
      <c r="BX109" s="162"/>
    </row>
    <row r="110" spans="1:76" ht="7.5" customHeight="1" thickBot="1">
      <c r="A110" s="364"/>
      <c r="B110" s="347"/>
      <c r="C110" s="349"/>
      <c r="D110" s="110"/>
      <c r="E110" s="57"/>
      <c r="F110" s="57"/>
      <c r="G110" s="57"/>
      <c r="H110" s="40"/>
      <c r="I110" s="40"/>
      <c r="J110" s="62"/>
      <c r="K110" s="62"/>
      <c r="L110" s="40"/>
      <c r="M110" s="250"/>
      <c r="N110" s="40"/>
      <c r="O110" s="70"/>
      <c r="P110" s="70"/>
      <c r="Q110" s="40"/>
      <c r="R110" s="40"/>
      <c r="S110" s="40"/>
      <c r="T110" s="40"/>
      <c r="U110" s="40"/>
      <c r="V110" s="40"/>
      <c r="W110" s="42"/>
      <c r="X110" s="42"/>
      <c r="Y110" s="42"/>
      <c r="Z110" s="42"/>
      <c r="AA110" s="42"/>
      <c r="AB110" s="42"/>
      <c r="AC110" s="42"/>
      <c r="AD110" s="42"/>
      <c r="AE110" s="88"/>
      <c r="AF110" s="88"/>
      <c r="AG110" s="88"/>
      <c r="AH110" s="88"/>
      <c r="AI110" s="88"/>
      <c r="AJ110" s="319"/>
      <c r="AK110" s="320"/>
      <c r="AL110" s="287"/>
      <c r="AM110" s="287"/>
      <c r="AN110" s="321"/>
      <c r="AO110" s="316"/>
      <c r="AP110" s="316"/>
      <c r="AQ110" s="316"/>
      <c r="AR110" s="322"/>
      <c r="AS110" s="322"/>
      <c r="AT110" s="347"/>
      <c r="AU110" s="349"/>
      <c r="AV110" s="218"/>
      <c r="BR110" s="148"/>
      <c r="BS110" s="148"/>
      <c r="BT110" s="148"/>
      <c r="BU110" s="148"/>
      <c r="BV110" s="148"/>
      <c r="BW110" s="148"/>
      <c r="BX110" s="162"/>
    </row>
    <row r="111" spans="1:76" ht="7.5" customHeight="1">
      <c r="A111" s="218">
        <v>34</v>
      </c>
      <c r="B111" s="347" t="str">
        <f>IF(A111="","",VLOOKUP(A111,'参加者リスト'!$K$36:$M$121,2))</f>
        <v>小原美紀</v>
      </c>
      <c r="C111" s="349" t="str">
        <f>IF(A111="","",VLOOKUP(A111,'参加者リスト'!$K$36:$M$121,3))</f>
        <v>由宇クラブ</v>
      </c>
      <c r="D111" s="268"/>
      <c r="E111" s="248"/>
      <c r="F111" s="248"/>
      <c r="G111" s="248"/>
      <c r="H111" s="258"/>
      <c r="I111" s="247"/>
      <c r="J111" s="258"/>
      <c r="K111" s="258"/>
      <c r="L111" s="247"/>
      <c r="M111" s="346">
        <f>IF(J101="","",SUM(BA101:BA106))</f>
        <v>2</v>
      </c>
      <c r="N111" s="70"/>
      <c r="O111" s="70"/>
      <c r="P111" s="70"/>
      <c r="Q111" s="40"/>
      <c r="R111" s="40"/>
      <c r="S111" s="40"/>
      <c r="T111" s="40"/>
      <c r="U111" s="40"/>
      <c r="V111" s="40"/>
      <c r="W111" s="42"/>
      <c r="X111" s="42"/>
      <c r="Y111" s="42"/>
      <c r="Z111" s="42"/>
      <c r="AA111" s="42"/>
      <c r="AB111" s="42"/>
      <c r="AC111" s="42"/>
      <c r="AD111" s="42"/>
      <c r="AE111" s="88"/>
      <c r="AF111" s="88"/>
      <c r="AG111" s="88"/>
      <c r="AH111" s="88"/>
      <c r="AI111" s="88"/>
      <c r="AJ111" s="217">
        <f>IF(AK101="","",SUM(BS101:BS106))</f>
        <v>2</v>
      </c>
      <c r="AK111" s="95"/>
      <c r="AL111" s="95"/>
      <c r="AM111" s="95"/>
      <c r="AN111" s="69"/>
      <c r="AO111" s="68"/>
      <c r="AP111" s="68"/>
      <c r="AQ111" s="68"/>
      <c r="AR111" s="60"/>
      <c r="AS111" s="60"/>
      <c r="AT111" s="347" t="str">
        <f>IF(AV111="","",VLOOKUP(AV111,'参加者リスト'!$K$36:$M$121,2))</f>
        <v>為近由美子</v>
      </c>
      <c r="AU111" s="349" t="str">
        <f>IF(AV111="","",VLOOKUP(AV111,'参加者リスト'!$K$36:$M$121,3))</f>
        <v>小野田クラブ</v>
      </c>
      <c r="AV111" s="364">
        <v>36</v>
      </c>
      <c r="AW111" s="144"/>
      <c r="AX111" s="144"/>
      <c r="AY111" s="144"/>
      <c r="AZ111" s="144"/>
      <c r="BA111" s="144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62"/>
    </row>
    <row r="112" spans="1:76" ht="7.5" customHeight="1">
      <c r="A112" s="218"/>
      <c r="B112" s="347"/>
      <c r="C112" s="349"/>
      <c r="D112" s="110"/>
      <c r="E112" s="57"/>
      <c r="F112" s="57"/>
      <c r="G112" s="57"/>
      <c r="H112" s="70"/>
      <c r="I112" s="40"/>
      <c r="J112" s="70"/>
      <c r="K112" s="70"/>
      <c r="L112" s="56"/>
      <c r="M112" s="346"/>
      <c r="N112" s="70"/>
      <c r="O112" s="70"/>
      <c r="P112" s="70"/>
      <c r="Q112" s="40"/>
      <c r="R112" s="40"/>
      <c r="S112" s="40"/>
      <c r="T112" s="40"/>
      <c r="U112" s="40"/>
      <c r="V112" s="40"/>
      <c r="W112" s="42"/>
      <c r="X112" s="42"/>
      <c r="Y112" s="42"/>
      <c r="Z112" s="42"/>
      <c r="AA112" s="42"/>
      <c r="AB112" s="42"/>
      <c r="AC112" s="42"/>
      <c r="AD112" s="42"/>
      <c r="AE112" s="88"/>
      <c r="AF112" s="88"/>
      <c r="AG112" s="88"/>
      <c r="AH112" s="88"/>
      <c r="AI112" s="88"/>
      <c r="AJ112" s="217"/>
      <c r="AK112" s="95"/>
      <c r="AL112" s="95"/>
      <c r="AM112" s="95"/>
      <c r="AN112" s="69"/>
      <c r="AO112" s="69"/>
      <c r="AP112" s="69"/>
      <c r="AQ112" s="69"/>
      <c r="AR112" s="60"/>
      <c r="AS112" s="60"/>
      <c r="AT112" s="347"/>
      <c r="AU112" s="349"/>
      <c r="AV112" s="364"/>
      <c r="AW112" s="144"/>
      <c r="AX112" s="144"/>
      <c r="AY112" s="144"/>
      <c r="AZ112" s="144"/>
      <c r="BA112" s="144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62"/>
    </row>
  </sheetData>
  <mergeCells count="466">
    <mergeCell ref="M11:M12"/>
    <mergeCell ref="AJ11:AJ12"/>
    <mergeCell ref="A11:A12"/>
    <mergeCell ref="B11:B12"/>
    <mergeCell ref="C11:C12"/>
    <mergeCell ref="AK17:AK18"/>
    <mergeCell ref="AL17:AL18"/>
    <mergeCell ref="AM17:AM18"/>
    <mergeCell ref="R18:R19"/>
    <mergeCell ref="AE18:AE19"/>
    <mergeCell ref="AK19:AK20"/>
    <mergeCell ref="AL19:AL20"/>
    <mergeCell ref="AM19:AM20"/>
    <mergeCell ref="AZ17:AZ18"/>
    <mergeCell ref="BA17:BA18"/>
    <mergeCell ref="BR17:BR18"/>
    <mergeCell ref="BS17:BS18"/>
    <mergeCell ref="J19:J20"/>
    <mergeCell ref="K19:K20"/>
    <mergeCell ref="L19:L20"/>
    <mergeCell ref="J17:J18"/>
    <mergeCell ref="K17:K18"/>
    <mergeCell ref="L17:L18"/>
    <mergeCell ref="AZ19:AZ20"/>
    <mergeCell ref="BA19:BA20"/>
    <mergeCell ref="BR19:BR20"/>
    <mergeCell ref="BS19:BS20"/>
    <mergeCell ref="J21:J22"/>
    <mergeCell ref="K21:K22"/>
    <mergeCell ref="L21:L22"/>
    <mergeCell ref="AK21:AK22"/>
    <mergeCell ref="AL21:AL22"/>
    <mergeCell ref="AM21:AM22"/>
    <mergeCell ref="AZ21:AZ22"/>
    <mergeCell ref="BS21:BS22"/>
    <mergeCell ref="BA21:BA22"/>
    <mergeCell ref="BR21:BR22"/>
    <mergeCell ref="H22:H23"/>
    <mergeCell ref="AO22:AO23"/>
    <mergeCell ref="AW24:AW25"/>
    <mergeCell ref="AX24:AX25"/>
    <mergeCell ref="AT22:AT23"/>
    <mergeCell ref="AQ24:AQ25"/>
    <mergeCell ref="AR24:AR25"/>
    <mergeCell ref="AU22:AU23"/>
    <mergeCell ref="AV22:AV23"/>
    <mergeCell ref="AT24:AT25"/>
    <mergeCell ref="E24:E25"/>
    <mergeCell ref="F24:F25"/>
    <mergeCell ref="G24:G25"/>
    <mergeCell ref="AP24:AP25"/>
    <mergeCell ref="BU24:BU25"/>
    <mergeCell ref="BV24:BV25"/>
    <mergeCell ref="E26:E27"/>
    <mergeCell ref="F26:F27"/>
    <mergeCell ref="G26:G27"/>
    <mergeCell ref="AP26:AP27"/>
    <mergeCell ref="AQ26:AQ27"/>
    <mergeCell ref="AR26:AR27"/>
    <mergeCell ref="AW26:AW27"/>
    <mergeCell ref="AX26:AX27"/>
    <mergeCell ref="BU26:BU27"/>
    <mergeCell ref="BV26:BV27"/>
    <mergeCell ref="M27:M28"/>
    <mergeCell ref="AJ27:AJ28"/>
    <mergeCell ref="AQ28:AQ29"/>
    <mergeCell ref="AR28:AR29"/>
    <mergeCell ref="AW28:AW29"/>
    <mergeCell ref="AX28:AX29"/>
    <mergeCell ref="BU28:BU29"/>
    <mergeCell ref="BV28:BV29"/>
    <mergeCell ref="B30:B31"/>
    <mergeCell ref="C30:C31"/>
    <mergeCell ref="AT28:AT29"/>
    <mergeCell ref="E28:E29"/>
    <mergeCell ref="F28:F29"/>
    <mergeCell ref="G28:G29"/>
    <mergeCell ref="AP28:AP29"/>
    <mergeCell ref="H30:H31"/>
    <mergeCell ref="AO30:AO31"/>
    <mergeCell ref="O31:O32"/>
    <mergeCell ref="P31:P32"/>
    <mergeCell ref="Q31:Q32"/>
    <mergeCell ref="AF31:AF32"/>
    <mergeCell ref="AG31:AG32"/>
    <mergeCell ref="AH31:AH32"/>
    <mergeCell ref="BC31:BC32"/>
    <mergeCell ref="BD31:BD32"/>
    <mergeCell ref="AT30:AT31"/>
    <mergeCell ref="AU30:AU31"/>
    <mergeCell ref="AV30:AV31"/>
    <mergeCell ref="BO31:BO32"/>
    <mergeCell ref="BP31:BP32"/>
    <mergeCell ref="W32:W33"/>
    <mergeCell ref="Z32:Z33"/>
    <mergeCell ref="AG33:AG34"/>
    <mergeCell ref="AH33:AH34"/>
    <mergeCell ref="BC33:BC34"/>
    <mergeCell ref="BD33:BD34"/>
    <mergeCell ref="BO33:BO34"/>
    <mergeCell ref="BP33:BP34"/>
    <mergeCell ref="O33:O34"/>
    <mergeCell ref="P33:P34"/>
    <mergeCell ref="Q33:Q34"/>
    <mergeCell ref="AF33:AF34"/>
    <mergeCell ref="O35:O36"/>
    <mergeCell ref="P35:P36"/>
    <mergeCell ref="Q35:Q36"/>
    <mergeCell ref="AF35:AF36"/>
    <mergeCell ref="AG35:AG36"/>
    <mergeCell ref="AH35:AH36"/>
    <mergeCell ref="BC35:BC36"/>
    <mergeCell ref="BD35:BD36"/>
    <mergeCell ref="BO35:BO36"/>
    <mergeCell ref="BP35:BP36"/>
    <mergeCell ref="M39:M40"/>
    <mergeCell ref="AJ39:AJ40"/>
    <mergeCell ref="AU40:AU41"/>
    <mergeCell ref="AV40:AV41"/>
    <mergeCell ref="AT38:AT39"/>
    <mergeCell ref="AU38:AU39"/>
    <mergeCell ref="AV38:AV39"/>
    <mergeCell ref="AT40:AT41"/>
    <mergeCell ref="A39:A40"/>
    <mergeCell ref="B39:B40"/>
    <mergeCell ref="C39:C40"/>
    <mergeCell ref="A41:A42"/>
    <mergeCell ref="B41:B42"/>
    <mergeCell ref="C41:C42"/>
    <mergeCell ref="J45:J46"/>
    <mergeCell ref="K45:K46"/>
    <mergeCell ref="L45:L46"/>
    <mergeCell ref="AK45:AK46"/>
    <mergeCell ref="AL45:AL46"/>
    <mergeCell ref="AM45:AM46"/>
    <mergeCell ref="AZ45:AZ46"/>
    <mergeCell ref="BA45:BA46"/>
    <mergeCell ref="BR45:BR46"/>
    <mergeCell ref="BS45:BS46"/>
    <mergeCell ref="J47:J48"/>
    <mergeCell ref="K47:K48"/>
    <mergeCell ref="L47:L48"/>
    <mergeCell ref="AK47:AK48"/>
    <mergeCell ref="AL47:AL48"/>
    <mergeCell ref="AM47:AM48"/>
    <mergeCell ref="AZ47:AZ48"/>
    <mergeCell ref="BA47:BA48"/>
    <mergeCell ref="BR47:BR48"/>
    <mergeCell ref="BS47:BS48"/>
    <mergeCell ref="R48:R49"/>
    <mergeCell ref="AE48:AE49"/>
    <mergeCell ref="AL49:AL50"/>
    <mergeCell ref="AM49:AM50"/>
    <mergeCell ref="AZ49:AZ50"/>
    <mergeCell ref="BA49:BA50"/>
    <mergeCell ref="BR49:BR50"/>
    <mergeCell ref="BS49:BS50"/>
    <mergeCell ref="J49:J50"/>
    <mergeCell ref="K49:K50"/>
    <mergeCell ref="L49:L50"/>
    <mergeCell ref="AK49:AK50"/>
    <mergeCell ref="AV53:AV54"/>
    <mergeCell ref="AT55:AT56"/>
    <mergeCell ref="AU55:AU56"/>
    <mergeCell ref="AV55:AV56"/>
    <mergeCell ref="M55:M56"/>
    <mergeCell ref="AJ55:AJ56"/>
    <mergeCell ref="AT53:AT54"/>
    <mergeCell ref="AU53:AU54"/>
    <mergeCell ref="T59:T60"/>
    <mergeCell ref="U59:U60"/>
    <mergeCell ref="V59:V60"/>
    <mergeCell ref="AA59:AA60"/>
    <mergeCell ref="AB59:AB60"/>
    <mergeCell ref="AC59:AC60"/>
    <mergeCell ref="BF59:BF60"/>
    <mergeCell ref="BG59:BG60"/>
    <mergeCell ref="BL59:BL60"/>
    <mergeCell ref="BM59:BM60"/>
    <mergeCell ref="W60:X61"/>
    <mergeCell ref="Y60:Z61"/>
    <mergeCell ref="AB61:AB62"/>
    <mergeCell ref="AC61:AC62"/>
    <mergeCell ref="BF61:BF62"/>
    <mergeCell ref="BG61:BG62"/>
    <mergeCell ref="BL61:BL62"/>
    <mergeCell ref="BM61:BM62"/>
    <mergeCell ref="T61:T62"/>
    <mergeCell ref="U61:U62"/>
    <mergeCell ref="V61:V62"/>
    <mergeCell ref="AA61:AA62"/>
    <mergeCell ref="W62:W63"/>
    <mergeCell ref="X62:Y63"/>
    <mergeCell ref="Z62:Z63"/>
    <mergeCell ref="T63:T64"/>
    <mergeCell ref="U63:U64"/>
    <mergeCell ref="V63:V64"/>
    <mergeCell ref="AB63:AB64"/>
    <mergeCell ref="AC63:AC64"/>
    <mergeCell ref="BF63:BF64"/>
    <mergeCell ref="AV67:AV68"/>
    <mergeCell ref="BL63:BL64"/>
    <mergeCell ref="BM63:BM64"/>
    <mergeCell ref="BJ64:BJ65"/>
    <mergeCell ref="BI62:BI63"/>
    <mergeCell ref="BJ62:BJ63"/>
    <mergeCell ref="BJ66:BJ67"/>
    <mergeCell ref="BI66:BI67"/>
    <mergeCell ref="BG63:BG64"/>
    <mergeCell ref="W64:W65"/>
    <mergeCell ref="X64:Y65"/>
    <mergeCell ref="Z64:Z65"/>
    <mergeCell ref="BI64:BI65"/>
    <mergeCell ref="AA63:AA64"/>
    <mergeCell ref="AU67:AU68"/>
    <mergeCell ref="AT67:AT68"/>
    <mergeCell ref="M67:M68"/>
    <mergeCell ref="AJ67:AJ68"/>
    <mergeCell ref="A67:A68"/>
    <mergeCell ref="W66:W67"/>
    <mergeCell ref="X66:Y67"/>
    <mergeCell ref="Z66:Z67"/>
    <mergeCell ref="B67:B68"/>
    <mergeCell ref="C67:C68"/>
    <mergeCell ref="J73:J74"/>
    <mergeCell ref="K73:K74"/>
    <mergeCell ref="L73:L74"/>
    <mergeCell ref="AK73:AK74"/>
    <mergeCell ref="AL73:AL74"/>
    <mergeCell ref="AM73:AM74"/>
    <mergeCell ref="R74:R75"/>
    <mergeCell ref="AE74:AE75"/>
    <mergeCell ref="AL75:AL76"/>
    <mergeCell ref="AZ73:AZ74"/>
    <mergeCell ref="BA73:BA74"/>
    <mergeCell ref="BR73:BR74"/>
    <mergeCell ref="BS73:BS74"/>
    <mergeCell ref="BS75:BS76"/>
    <mergeCell ref="J75:J76"/>
    <mergeCell ref="K75:K76"/>
    <mergeCell ref="L75:L76"/>
    <mergeCell ref="AK75:AK76"/>
    <mergeCell ref="AM75:AM76"/>
    <mergeCell ref="AZ75:AZ76"/>
    <mergeCell ref="BA75:BA76"/>
    <mergeCell ref="BR75:BR76"/>
    <mergeCell ref="J77:J78"/>
    <mergeCell ref="K77:K78"/>
    <mergeCell ref="L77:L78"/>
    <mergeCell ref="AK77:AK78"/>
    <mergeCell ref="AL77:AL78"/>
    <mergeCell ref="AM77:AM78"/>
    <mergeCell ref="AZ77:AZ78"/>
    <mergeCell ref="BA77:BA78"/>
    <mergeCell ref="E84:E85"/>
    <mergeCell ref="C84:C85"/>
    <mergeCell ref="BR77:BR78"/>
    <mergeCell ref="BS77:BS78"/>
    <mergeCell ref="H78:H79"/>
    <mergeCell ref="E80:E81"/>
    <mergeCell ref="F80:F81"/>
    <mergeCell ref="G80:G81"/>
    <mergeCell ref="AW80:AW81"/>
    <mergeCell ref="AX80:AX81"/>
    <mergeCell ref="E82:E83"/>
    <mergeCell ref="B78:B79"/>
    <mergeCell ref="C78:C79"/>
    <mergeCell ref="B80:B81"/>
    <mergeCell ref="C80:C81"/>
    <mergeCell ref="AX82:AX83"/>
    <mergeCell ref="M83:M84"/>
    <mergeCell ref="AJ83:AJ84"/>
    <mergeCell ref="AX84:AX85"/>
    <mergeCell ref="F84:F85"/>
    <mergeCell ref="G84:G85"/>
    <mergeCell ref="AW84:AW85"/>
    <mergeCell ref="AT83:AT84"/>
    <mergeCell ref="AU83:AU84"/>
    <mergeCell ref="AW82:AW83"/>
    <mergeCell ref="F82:F83"/>
    <mergeCell ref="G82:G83"/>
    <mergeCell ref="BC87:BC88"/>
    <mergeCell ref="H86:H87"/>
    <mergeCell ref="O87:O88"/>
    <mergeCell ref="P87:P88"/>
    <mergeCell ref="Q87:Q88"/>
    <mergeCell ref="BD87:BD88"/>
    <mergeCell ref="BO87:BO88"/>
    <mergeCell ref="BP87:BP88"/>
    <mergeCell ref="O89:O90"/>
    <mergeCell ref="P89:P90"/>
    <mergeCell ref="Q89:Q90"/>
    <mergeCell ref="AF89:AF90"/>
    <mergeCell ref="AG89:AG90"/>
    <mergeCell ref="AH89:AH90"/>
    <mergeCell ref="BC89:BC90"/>
    <mergeCell ref="BD89:BD90"/>
    <mergeCell ref="BO89:BO90"/>
    <mergeCell ref="BP89:BP90"/>
    <mergeCell ref="W90:W91"/>
    <mergeCell ref="Z90:Z91"/>
    <mergeCell ref="AG91:AG92"/>
    <mergeCell ref="AH91:AH92"/>
    <mergeCell ref="BC91:BC92"/>
    <mergeCell ref="BD91:BD92"/>
    <mergeCell ref="BO91:BO92"/>
    <mergeCell ref="AW94:AW95"/>
    <mergeCell ref="BP91:BP92"/>
    <mergeCell ref="H92:H93"/>
    <mergeCell ref="AO92:AO93"/>
    <mergeCell ref="O91:O92"/>
    <mergeCell ref="P91:P92"/>
    <mergeCell ref="Q91:Q92"/>
    <mergeCell ref="AF91:AF92"/>
    <mergeCell ref="AX94:AX95"/>
    <mergeCell ref="AV92:AV93"/>
    <mergeCell ref="BU94:BU95"/>
    <mergeCell ref="BV94:BV95"/>
    <mergeCell ref="M95:M96"/>
    <mergeCell ref="AJ95:AJ96"/>
    <mergeCell ref="AQ96:AQ97"/>
    <mergeCell ref="AR96:AR97"/>
    <mergeCell ref="AW96:AW97"/>
    <mergeCell ref="AX96:AX97"/>
    <mergeCell ref="BU96:BU97"/>
    <mergeCell ref="BV96:BV97"/>
    <mergeCell ref="AW98:AW99"/>
    <mergeCell ref="AX98:AX99"/>
    <mergeCell ref="E98:E99"/>
    <mergeCell ref="F98:F99"/>
    <mergeCell ref="G98:G99"/>
    <mergeCell ref="AP98:AP99"/>
    <mergeCell ref="BU98:BU99"/>
    <mergeCell ref="BV98:BV99"/>
    <mergeCell ref="H100:H101"/>
    <mergeCell ref="AO100:AO101"/>
    <mergeCell ref="J101:J102"/>
    <mergeCell ref="K101:K102"/>
    <mergeCell ref="L101:L102"/>
    <mergeCell ref="AK101:AK102"/>
    <mergeCell ref="AL101:AL102"/>
    <mergeCell ref="AM101:AM102"/>
    <mergeCell ref="AZ101:AZ102"/>
    <mergeCell ref="BA101:BA102"/>
    <mergeCell ref="BR101:BR102"/>
    <mergeCell ref="BS101:BS102"/>
    <mergeCell ref="AM103:AM104"/>
    <mergeCell ref="AZ103:AZ104"/>
    <mergeCell ref="BA103:BA104"/>
    <mergeCell ref="J103:J104"/>
    <mergeCell ref="K103:K104"/>
    <mergeCell ref="L103:L104"/>
    <mergeCell ref="AK103:AK104"/>
    <mergeCell ref="BR103:BR104"/>
    <mergeCell ref="BS103:BS104"/>
    <mergeCell ref="R104:R105"/>
    <mergeCell ref="AE104:AE105"/>
    <mergeCell ref="AL105:AL106"/>
    <mergeCell ref="AM105:AM106"/>
    <mergeCell ref="AZ105:AZ106"/>
    <mergeCell ref="BA105:BA106"/>
    <mergeCell ref="BR105:BR106"/>
    <mergeCell ref="AL103:AL104"/>
    <mergeCell ref="AV111:AV112"/>
    <mergeCell ref="BS105:BS106"/>
    <mergeCell ref="J105:J106"/>
    <mergeCell ref="K105:K106"/>
    <mergeCell ref="L105:L106"/>
    <mergeCell ref="AK105:AK106"/>
    <mergeCell ref="AJ111:AJ112"/>
    <mergeCell ref="AT109:AT110"/>
    <mergeCell ref="AU109:AU110"/>
    <mergeCell ref="AT111:AT112"/>
    <mergeCell ref="AU111:AU112"/>
    <mergeCell ref="A30:A31"/>
    <mergeCell ref="A53:A54"/>
    <mergeCell ref="A55:A56"/>
    <mergeCell ref="M111:M112"/>
    <mergeCell ref="E96:E97"/>
    <mergeCell ref="F96:F97"/>
    <mergeCell ref="G96:G97"/>
    <mergeCell ref="E94:E95"/>
    <mergeCell ref="F94:F95"/>
    <mergeCell ref="G94:G95"/>
    <mergeCell ref="C13:C14"/>
    <mergeCell ref="A22:A23"/>
    <mergeCell ref="B22:B23"/>
    <mergeCell ref="C22:C23"/>
    <mergeCell ref="A13:A14"/>
    <mergeCell ref="B13:B14"/>
    <mergeCell ref="A24:A25"/>
    <mergeCell ref="B24:B25"/>
    <mergeCell ref="C24:C25"/>
    <mergeCell ref="A28:A29"/>
    <mergeCell ref="B28:B29"/>
    <mergeCell ref="C28:C29"/>
    <mergeCell ref="A69:A70"/>
    <mergeCell ref="B69:B70"/>
    <mergeCell ref="C69:C70"/>
    <mergeCell ref="B53:B54"/>
    <mergeCell ref="C53:C54"/>
    <mergeCell ref="B55:B56"/>
    <mergeCell ref="C55:C56"/>
    <mergeCell ref="A92:A93"/>
    <mergeCell ref="B92:B93"/>
    <mergeCell ref="C92:C93"/>
    <mergeCell ref="A78:A79"/>
    <mergeCell ref="A80:A81"/>
    <mergeCell ref="A84:A85"/>
    <mergeCell ref="A86:A87"/>
    <mergeCell ref="A111:A112"/>
    <mergeCell ref="B111:B112"/>
    <mergeCell ref="C111:C112"/>
    <mergeCell ref="A94:A95"/>
    <mergeCell ref="B94:B95"/>
    <mergeCell ref="C94:C95"/>
    <mergeCell ref="A98:A99"/>
    <mergeCell ref="B98:B99"/>
    <mergeCell ref="C98:C99"/>
    <mergeCell ref="AV109:AV110"/>
    <mergeCell ref="AV83:AV84"/>
    <mergeCell ref="A100:A101"/>
    <mergeCell ref="B100:B101"/>
    <mergeCell ref="C100:C101"/>
    <mergeCell ref="A109:A110"/>
    <mergeCell ref="B109:B110"/>
    <mergeCell ref="C109:C110"/>
    <mergeCell ref="B84:B85"/>
    <mergeCell ref="AP96:AP97"/>
    <mergeCell ref="AT11:AT12"/>
    <mergeCell ref="AU11:AU12"/>
    <mergeCell ref="AV11:AV12"/>
    <mergeCell ref="AT13:AT14"/>
    <mergeCell ref="AU13:AU14"/>
    <mergeCell ref="AV13:AV14"/>
    <mergeCell ref="AU24:AU25"/>
    <mergeCell ref="AV24:AV25"/>
    <mergeCell ref="AU28:AU29"/>
    <mergeCell ref="AV28:AV29"/>
    <mergeCell ref="AU94:AU95"/>
    <mergeCell ref="AV94:AV95"/>
    <mergeCell ref="AV98:AV99"/>
    <mergeCell ref="AT69:AT70"/>
    <mergeCell ref="AU69:AU70"/>
    <mergeCell ref="AV69:AV70"/>
    <mergeCell ref="AT81:AT82"/>
    <mergeCell ref="AU81:AU82"/>
    <mergeCell ref="AV81:AV82"/>
    <mergeCell ref="AU100:AU101"/>
    <mergeCell ref="AV100:AV101"/>
    <mergeCell ref="B86:B87"/>
    <mergeCell ref="C86:C87"/>
    <mergeCell ref="AT98:AT99"/>
    <mergeCell ref="AU98:AU99"/>
    <mergeCell ref="AT92:AT93"/>
    <mergeCell ref="AU92:AU93"/>
    <mergeCell ref="AP94:AP95"/>
    <mergeCell ref="AT94:AT95"/>
    <mergeCell ref="AQ94:AQ95"/>
    <mergeCell ref="AR94:AR95"/>
    <mergeCell ref="AF87:AF88"/>
    <mergeCell ref="AT100:AT101"/>
    <mergeCell ref="AQ98:AQ99"/>
    <mergeCell ref="AR98:AR99"/>
    <mergeCell ref="AG87:AG88"/>
    <mergeCell ref="AH87:AH88"/>
  </mergeCells>
  <conditionalFormatting sqref="Z32:Z33 AE18:AE19 W32:W33 W90:W91 M67:N68 R74:R76 M83:N84 AJ83:AJ84 AJ95:AJ96 AO104:AO107 AO76:AO79 AO86:AO89 Z90:Z93 M39:N40 R48:S52 M95:N96 R106:R108 AE48:AE52 W62:Z67 AJ39:AJ40 AO36:AO37 AO47:AO51 AJ55:AJ56 AO30:AO32 H44:H45 H36:H37 H58:H59 H50:H51 H30:H32 M11:N12 M27:N28 S21:S22 R18:R19 AJ11:AJ12 AJ27:AJ28 AO100:AO101 H22:H23 H8:H9 H64:H65 H92:H93 AO22:AO23 S73:S76 S105:S108 W70:Z71 W60 M111:N112 AE74:AE76 AE104:AE108 Y60 AJ111:AJ112 M55:N56 AJ67:AJ68 AO92:AO93 H100:H107 H72:H79 H86:H89">
    <cfRule type="cellIs" priority="1" dxfId="0" operator="equal" stopIfTrue="1">
      <formula>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00"/>
  <sheetViews>
    <sheetView workbookViewId="0" topLeftCell="A1">
      <selection activeCell="AM45" sqref="AM45"/>
    </sheetView>
  </sheetViews>
  <sheetFormatPr defaultColWidth="9.00390625" defaultRowHeight="13.5"/>
  <cols>
    <col min="1" max="1" width="3.25390625" style="147" bestFit="1" customWidth="1"/>
    <col min="2" max="2" width="11.50390625" style="39" customWidth="1"/>
    <col min="3" max="3" width="12.50390625" style="38" customWidth="1"/>
    <col min="4" max="4" width="2.50390625" style="36" bestFit="1" customWidth="1"/>
    <col min="5" max="6" width="2.50390625" style="36" customWidth="1"/>
    <col min="7" max="7" width="2.625" style="121" customWidth="1"/>
    <col min="8" max="8" width="1.625" style="36" customWidth="1"/>
    <col min="9" max="9" width="2.625" style="121" customWidth="1"/>
    <col min="10" max="13" width="2.50390625" style="36" customWidth="1"/>
    <col min="14" max="14" width="2.625" style="121" customWidth="1"/>
    <col min="15" max="15" width="1.625" style="36" customWidth="1"/>
    <col min="16" max="16" width="2.625" style="121" customWidth="1"/>
    <col min="17" max="18" width="2.50390625" style="36" customWidth="1"/>
    <col min="19" max="20" width="2.50390625" style="121" customWidth="1"/>
    <col min="21" max="21" width="2.50390625" style="36" customWidth="1"/>
    <col min="22" max="22" width="2.625" style="121" customWidth="1"/>
    <col min="23" max="23" width="1.625" style="36" customWidth="1"/>
    <col min="24" max="24" width="2.625" style="121" customWidth="1"/>
    <col min="25" max="25" width="2.625" style="36" customWidth="1"/>
    <col min="26" max="27" width="2.50390625" style="36" customWidth="1"/>
    <col min="28" max="29" width="2.50390625" style="116" customWidth="1"/>
    <col min="30" max="38" width="2.50390625" style="117" customWidth="1"/>
    <col min="39" max="16384" width="9.00390625" style="33" customWidth="1"/>
  </cols>
  <sheetData>
    <row r="1" spans="1:3" ht="21">
      <c r="A1" s="147">
        <v>7</v>
      </c>
      <c r="B1" s="34" t="s">
        <v>8</v>
      </c>
      <c r="C1" s="35"/>
    </row>
    <row r="2" ht="7.5" customHeight="1">
      <c r="B2" s="34"/>
    </row>
    <row r="3" spans="4:27" ht="7.5" customHeight="1">
      <c r="D3" s="40"/>
      <c r="E3" s="40"/>
      <c r="F3" s="40"/>
      <c r="G3" s="123"/>
      <c r="H3" s="40"/>
      <c r="I3" s="123"/>
      <c r="J3" s="40"/>
      <c r="K3" s="40"/>
      <c r="L3" s="40"/>
      <c r="M3" s="40"/>
      <c r="N3" s="123"/>
      <c r="O3" s="40"/>
      <c r="P3" s="123"/>
      <c r="Q3" s="40"/>
      <c r="R3" s="40"/>
      <c r="S3" s="123"/>
      <c r="T3" s="123"/>
      <c r="U3" s="40"/>
      <c r="V3" s="123"/>
      <c r="W3" s="40"/>
      <c r="X3" s="123"/>
      <c r="Y3" s="40"/>
      <c r="Z3" s="40"/>
      <c r="AA3" s="40"/>
    </row>
    <row r="4" spans="4:27" ht="7.5" customHeight="1">
      <c r="D4" s="40"/>
      <c r="E4" s="40"/>
      <c r="F4" s="40"/>
      <c r="G4" s="123"/>
      <c r="H4" s="40"/>
      <c r="I4" s="123"/>
      <c r="J4" s="40"/>
      <c r="K4" s="40"/>
      <c r="L4" s="40"/>
      <c r="M4" s="40"/>
      <c r="N4" s="123"/>
      <c r="O4" s="40"/>
      <c r="P4" s="123"/>
      <c r="Q4" s="40"/>
      <c r="R4" s="40"/>
      <c r="S4" s="123"/>
      <c r="T4" s="123"/>
      <c r="U4" s="40"/>
      <c r="V4" s="123"/>
      <c r="W4" s="40"/>
      <c r="X4" s="123"/>
      <c r="Y4" s="40"/>
      <c r="Z4" s="40"/>
      <c r="AA4" s="40"/>
    </row>
    <row r="5" spans="4:27" ht="7.5" customHeight="1">
      <c r="D5" s="40"/>
      <c r="E5" s="40"/>
      <c r="F5" s="40"/>
      <c r="G5" s="123"/>
      <c r="H5" s="40"/>
      <c r="I5" s="123"/>
      <c r="J5" s="40"/>
      <c r="K5" s="40"/>
      <c r="L5" s="40"/>
      <c r="M5" s="40"/>
      <c r="N5" s="123"/>
      <c r="O5" s="40"/>
      <c r="P5" s="123"/>
      <c r="Q5" s="40"/>
      <c r="R5" s="40"/>
      <c r="S5" s="123"/>
      <c r="T5" s="123"/>
      <c r="U5" s="40"/>
      <c r="V5" s="123"/>
      <c r="W5" s="40"/>
      <c r="X5" s="123"/>
      <c r="Y5" s="40"/>
      <c r="Z5" s="40"/>
      <c r="AA5" s="40"/>
    </row>
    <row r="6" spans="4:27" ht="7.5" customHeight="1">
      <c r="D6" s="40"/>
      <c r="E6" s="40"/>
      <c r="F6" s="40"/>
      <c r="G6" s="123"/>
      <c r="H6" s="40"/>
      <c r="I6" s="123"/>
      <c r="J6" s="41"/>
      <c r="K6" s="41"/>
      <c r="L6" s="41"/>
      <c r="M6" s="41"/>
      <c r="N6" s="125"/>
      <c r="O6" s="40"/>
      <c r="P6" s="123"/>
      <c r="Q6" s="62"/>
      <c r="R6" s="62"/>
      <c r="U6" s="40"/>
      <c r="V6" s="123"/>
      <c r="W6" s="40"/>
      <c r="X6" s="123"/>
      <c r="Y6" s="40"/>
      <c r="Z6" s="40"/>
      <c r="AA6" s="40"/>
    </row>
    <row r="7" spans="2:27" ht="7.5" customHeight="1">
      <c r="B7" s="33"/>
      <c r="C7" s="33"/>
      <c r="D7" s="40"/>
      <c r="E7" s="40"/>
      <c r="F7" s="40"/>
      <c r="G7" s="123"/>
      <c r="H7" s="40"/>
      <c r="I7" s="123"/>
      <c r="J7" s="41"/>
      <c r="K7" s="41"/>
      <c r="L7" s="41"/>
      <c r="M7" s="41"/>
      <c r="N7" s="125"/>
      <c r="O7" s="40"/>
      <c r="P7" s="123"/>
      <c r="Q7" s="62"/>
      <c r="R7" s="62"/>
      <c r="U7" s="40"/>
      <c r="V7" s="123"/>
      <c r="W7" s="49"/>
      <c r="X7" s="123"/>
      <c r="Y7" s="40"/>
      <c r="Z7" s="40"/>
      <c r="AA7" s="40"/>
    </row>
    <row r="8" spans="2:27" ht="7.5" customHeight="1">
      <c r="B8" s="33"/>
      <c r="C8" s="33"/>
      <c r="D8" s="40"/>
      <c r="E8" s="40"/>
      <c r="F8" s="40"/>
      <c r="G8" s="123"/>
      <c r="H8" s="40"/>
      <c r="I8" s="123"/>
      <c r="J8" s="40"/>
      <c r="K8" s="40"/>
      <c r="L8" s="40"/>
      <c r="M8" s="40"/>
      <c r="N8" s="123"/>
      <c r="O8" s="40"/>
      <c r="P8" s="123"/>
      <c r="Q8" s="40"/>
      <c r="R8" s="40"/>
      <c r="S8" s="123"/>
      <c r="T8" s="123"/>
      <c r="U8" s="40"/>
      <c r="V8" s="123"/>
      <c r="W8" s="49"/>
      <c r="X8" s="123"/>
      <c r="Y8" s="40"/>
      <c r="Z8" s="40"/>
      <c r="AA8" s="40"/>
    </row>
    <row r="9" spans="1:29" ht="7.5" customHeight="1">
      <c r="A9" s="139"/>
      <c r="B9" s="52"/>
      <c r="C9" s="30"/>
      <c r="D9" s="40"/>
      <c r="E9" s="40"/>
      <c r="F9" s="40"/>
      <c r="G9" s="123"/>
      <c r="H9" s="40"/>
      <c r="I9" s="126"/>
      <c r="J9" s="40"/>
      <c r="K9" s="40"/>
      <c r="L9" s="40"/>
      <c r="M9" s="40"/>
      <c r="N9" s="155"/>
      <c r="O9" s="155"/>
      <c r="P9" s="155"/>
      <c r="Q9" s="59"/>
      <c r="R9" s="59"/>
      <c r="S9" s="123"/>
      <c r="T9" s="123"/>
      <c r="U9" s="40"/>
      <c r="V9" s="123"/>
      <c r="W9" s="40"/>
      <c r="X9" s="123"/>
      <c r="Y9" s="60"/>
      <c r="Z9" s="40"/>
      <c r="AA9" s="40"/>
      <c r="AB9" s="118"/>
      <c r="AC9" s="118"/>
    </row>
    <row r="10" spans="1:29" ht="7.5" customHeight="1">
      <c r="A10" s="364">
        <v>11</v>
      </c>
      <c r="B10" s="366" t="str">
        <f>IF(A10="","",VLOOKUP(A10,'参加者リスト'!$P$36:$R$121,2))</f>
        <v>小川善己</v>
      </c>
      <c r="C10" s="349" t="str">
        <f>IF(A10="","",VLOOKUP(A10,'参加者リスト'!$P$36:$R$121,3))</f>
        <v>姫山シャトルズ</v>
      </c>
      <c r="D10" s="40"/>
      <c r="E10" s="40"/>
      <c r="F10" s="40"/>
      <c r="G10" s="123"/>
      <c r="H10" s="40"/>
      <c r="I10" s="126"/>
      <c r="J10" s="40"/>
      <c r="K10" s="40"/>
      <c r="L10" s="40"/>
      <c r="M10" s="40"/>
      <c r="N10" s="149"/>
      <c r="O10" s="155"/>
      <c r="P10" s="155"/>
      <c r="Q10" s="352">
        <f>IF(N21="","",SUM(AE21:AE26))</f>
        <v>2</v>
      </c>
      <c r="R10" s="44"/>
      <c r="S10" s="123"/>
      <c r="T10" s="123"/>
      <c r="U10" s="33"/>
      <c r="V10" s="123"/>
      <c r="W10" s="40"/>
      <c r="X10" s="123"/>
      <c r="Y10" s="60"/>
      <c r="Z10" s="33"/>
      <c r="AA10" s="40"/>
      <c r="AB10" s="118"/>
      <c r="AC10" s="118"/>
    </row>
    <row r="11" spans="1:29" ht="7.5" customHeight="1" thickBot="1">
      <c r="A11" s="364"/>
      <c r="B11" s="366"/>
      <c r="C11" s="349"/>
      <c r="D11" s="62"/>
      <c r="E11" s="62"/>
      <c r="F11" s="62"/>
      <c r="G11" s="123"/>
      <c r="H11" s="62"/>
      <c r="I11" s="126"/>
      <c r="J11" s="62"/>
      <c r="K11" s="62"/>
      <c r="L11" s="62"/>
      <c r="M11" s="62"/>
      <c r="N11" s="155"/>
      <c r="O11" s="155"/>
      <c r="P11" s="155"/>
      <c r="Q11" s="352"/>
      <c r="R11" s="44"/>
      <c r="S11" s="123"/>
      <c r="T11" s="123"/>
      <c r="U11" s="33"/>
      <c r="V11" s="123"/>
      <c r="W11" s="40"/>
      <c r="X11" s="123"/>
      <c r="Y11" s="60"/>
      <c r="Z11" s="33"/>
      <c r="AA11" s="40"/>
      <c r="AB11" s="118"/>
      <c r="AC11" s="118"/>
    </row>
    <row r="12" spans="1:29" ht="7.5" customHeight="1">
      <c r="A12" s="218">
        <v>12</v>
      </c>
      <c r="B12" s="366" t="str">
        <f>IF(A12="","",VLOOKUP(A12,'参加者リスト'!$P$36:$R$121,2))</f>
        <v>岡村洋子</v>
      </c>
      <c r="C12" s="349" t="str">
        <f>IF(A12="","",VLOOKUP(A12,'参加者リスト'!$P$36:$R$121,3))</f>
        <v>姫山シャトルズ</v>
      </c>
      <c r="D12" s="295"/>
      <c r="E12" s="295"/>
      <c r="F12" s="295"/>
      <c r="G12" s="267"/>
      <c r="H12" s="295"/>
      <c r="I12" s="297"/>
      <c r="J12" s="295"/>
      <c r="K12" s="295"/>
      <c r="L12" s="295"/>
      <c r="M12" s="295"/>
      <c r="N12" s="262"/>
      <c r="O12" s="261"/>
      <c r="P12" s="313"/>
      <c r="Q12" s="59"/>
      <c r="R12" s="59"/>
      <c r="S12" s="123"/>
      <c r="T12" s="123"/>
      <c r="U12" s="40"/>
      <c r="V12" s="123"/>
      <c r="W12" s="40"/>
      <c r="X12" s="123"/>
      <c r="Y12" s="60"/>
      <c r="Z12" s="40"/>
      <c r="AA12" s="40"/>
      <c r="AB12" s="118"/>
      <c r="AC12" s="118"/>
    </row>
    <row r="13" spans="1:29" ht="7.5" customHeight="1">
      <c r="A13" s="218"/>
      <c r="B13" s="366"/>
      <c r="C13" s="349"/>
      <c r="D13" s="40"/>
      <c r="E13" s="40"/>
      <c r="F13" s="40"/>
      <c r="G13" s="155"/>
      <c r="H13" s="155"/>
      <c r="I13" s="155"/>
      <c r="J13" s="40"/>
      <c r="K13" s="40"/>
      <c r="L13" s="40"/>
      <c r="M13" s="40"/>
      <c r="N13" s="155"/>
      <c r="O13" s="155"/>
      <c r="P13" s="314"/>
      <c r="Q13" s="59"/>
      <c r="R13" s="59"/>
      <c r="S13" s="123"/>
      <c r="T13" s="123"/>
      <c r="U13" s="40"/>
      <c r="V13" s="123"/>
      <c r="W13" s="40"/>
      <c r="X13" s="123"/>
      <c r="Y13" s="60"/>
      <c r="Z13" s="40"/>
      <c r="AA13" s="40"/>
      <c r="AB13" s="118"/>
      <c r="AC13" s="118"/>
    </row>
    <row r="14" spans="1:29" ht="7.5" customHeight="1">
      <c r="A14" s="139"/>
      <c r="B14" s="52"/>
      <c r="C14" s="30"/>
      <c r="D14" s="40"/>
      <c r="E14" s="40"/>
      <c r="F14" s="40"/>
      <c r="G14" s="155"/>
      <c r="H14" s="155"/>
      <c r="I14" s="155"/>
      <c r="J14" s="40"/>
      <c r="K14" s="40"/>
      <c r="L14" s="40"/>
      <c r="M14" s="40"/>
      <c r="N14" s="149"/>
      <c r="O14" s="155"/>
      <c r="P14" s="155"/>
      <c r="Q14" s="308"/>
      <c r="R14" s="59"/>
      <c r="S14" s="123"/>
      <c r="T14" s="123"/>
      <c r="U14" s="40"/>
      <c r="V14" s="123"/>
      <c r="W14" s="40"/>
      <c r="X14" s="123"/>
      <c r="Y14" s="60"/>
      <c r="Z14" s="40"/>
      <c r="AA14" s="40"/>
      <c r="AB14" s="118"/>
      <c r="AC14" s="118"/>
    </row>
    <row r="15" spans="1:29" ht="7.5" customHeight="1">
      <c r="A15" s="497"/>
      <c r="B15" s="46"/>
      <c r="C15" s="61"/>
      <c r="D15" s="40"/>
      <c r="E15" s="40"/>
      <c r="F15" s="40"/>
      <c r="G15" s="155"/>
      <c r="H15" s="155"/>
      <c r="I15" s="155"/>
      <c r="J15" s="40"/>
      <c r="K15" s="40"/>
      <c r="L15" s="40"/>
      <c r="M15" s="40"/>
      <c r="N15" s="123"/>
      <c r="O15" s="40"/>
      <c r="P15" s="123"/>
      <c r="Q15" s="250"/>
      <c r="R15" s="40"/>
      <c r="S15" s="123"/>
      <c r="T15" s="123"/>
      <c r="U15" s="40"/>
      <c r="V15" s="130"/>
      <c r="W15" s="65"/>
      <c r="X15" s="130"/>
      <c r="Y15" s="40"/>
      <c r="Z15" s="40"/>
      <c r="AA15" s="40"/>
      <c r="AB15" s="118"/>
      <c r="AC15" s="118"/>
    </row>
    <row r="16" spans="1:29" ht="7.5" customHeight="1">
      <c r="A16" s="364"/>
      <c r="B16" s="366"/>
      <c r="C16" s="349"/>
      <c r="D16" s="40"/>
      <c r="E16" s="40"/>
      <c r="F16" s="40"/>
      <c r="G16" s="155"/>
      <c r="H16" s="155"/>
      <c r="I16" s="155"/>
      <c r="J16" s="70"/>
      <c r="K16" s="70"/>
      <c r="L16" s="70"/>
      <c r="M16" s="70"/>
      <c r="N16" s="130"/>
      <c r="O16" s="40"/>
      <c r="P16" s="123"/>
      <c r="Q16" s="260"/>
      <c r="R16" s="62"/>
      <c r="S16" s="130"/>
      <c r="T16" s="130"/>
      <c r="U16" s="40"/>
      <c r="V16" s="130"/>
      <c r="W16" s="65"/>
      <c r="X16" s="130"/>
      <c r="Y16" s="40"/>
      <c r="Z16" s="40"/>
      <c r="AA16" s="40"/>
      <c r="AB16" s="118"/>
      <c r="AC16" s="118"/>
    </row>
    <row r="17" spans="1:29" ht="7.5" customHeight="1">
      <c r="A17" s="364"/>
      <c r="B17" s="366"/>
      <c r="C17" s="349"/>
      <c r="D17" s="40"/>
      <c r="E17" s="40"/>
      <c r="F17" s="40"/>
      <c r="G17" s="155"/>
      <c r="H17" s="155"/>
      <c r="I17" s="155"/>
      <c r="J17" s="70"/>
      <c r="K17" s="70"/>
      <c r="L17" s="70"/>
      <c r="M17" s="70"/>
      <c r="N17" s="130"/>
      <c r="O17" s="56"/>
      <c r="P17" s="123"/>
      <c r="Q17" s="260"/>
      <c r="R17" s="62"/>
      <c r="S17" s="130"/>
      <c r="T17" s="130"/>
      <c r="U17" s="60"/>
      <c r="V17" s="123"/>
      <c r="W17" s="40"/>
      <c r="X17" s="123"/>
      <c r="Y17" s="40"/>
      <c r="Z17" s="40"/>
      <c r="AA17" s="40"/>
      <c r="AB17" s="118"/>
      <c r="AC17" s="118"/>
    </row>
    <row r="18" spans="1:27" ht="7.5" customHeight="1">
      <c r="A18" s="218"/>
      <c r="B18" s="366"/>
      <c r="C18" s="349"/>
      <c r="D18" s="40"/>
      <c r="E18" s="40"/>
      <c r="F18" s="40"/>
      <c r="G18" s="155"/>
      <c r="H18" s="155"/>
      <c r="I18" s="155"/>
      <c r="J18" s="40"/>
      <c r="K18" s="40"/>
      <c r="L18" s="40"/>
      <c r="M18" s="40"/>
      <c r="N18" s="123"/>
      <c r="O18" s="56"/>
      <c r="P18" s="71"/>
      <c r="Q18" s="315"/>
      <c r="R18" s="68"/>
      <c r="S18" s="71"/>
      <c r="T18" s="123"/>
      <c r="U18" s="53"/>
      <c r="V18" s="155"/>
      <c r="W18" s="155">
        <f>IF(V18="","","-")</f>
      </c>
      <c r="X18" s="155"/>
      <c r="Y18" s="40"/>
      <c r="Z18" s="53"/>
      <c r="AA18" s="53"/>
    </row>
    <row r="19" spans="1:27" ht="7.5" customHeight="1">
      <c r="A19" s="218"/>
      <c r="B19" s="366"/>
      <c r="C19" s="349"/>
      <c r="D19" s="41"/>
      <c r="E19" s="41"/>
      <c r="F19" s="41"/>
      <c r="G19" s="125"/>
      <c r="H19" s="41"/>
      <c r="I19" s="123"/>
      <c r="J19" s="70"/>
      <c r="K19" s="70"/>
      <c r="L19" s="70"/>
      <c r="M19" s="70"/>
      <c r="N19" s="130"/>
      <c r="O19" s="56"/>
      <c r="P19" s="71"/>
      <c r="Q19" s="315"/>
      <c r="R19" s="68"/>
      <c r="S19" s="155"/>
      <c r="T19" s="106"/>
      <c r="U19" s="53"/>
      <c r="V19" s="155"/>
      <c r="W19" s="155"/>
      <c r="X19" s="155"/>
      <c r="Y19" s="59"/>
      <c r="Z19" s="53"/>
      <c r="AA19" s="53"/>
    </row>
    <row r="20" spans="1:32" ht="7.5" customHeight="1">
      <c r="A20" s="139"/>
      <c r="B20" s="52"/>
      <c r="C20" s="30"/>
      <c r="D20" s="41"/>
      <c r="E20" s="41"/>
      <c r="F20" s="41"/>
      <c r="G20" s="125"/>
      <c r="H20" s="41"/>
      <c r="I20" s="123"/>
      <c r="J20" s="70"/>
      <c r="K20" s="70"/>
      <c r="L20" s="70"/>
      <c r="M20" s="70"/>
      <c r="N20" s="130"/>
      <c r="O20" s="56"/>
      <c r="P20" s="71"/>
      <c r="Q20" s="315"/>
      <c r="R20" s="68"/>
      <c r="S20" s="155"/>
      <c r="T20" s="106"/>
      <c r="U20" s="53"/>
      <c r="V20" s="155"/>
      <c r="W20" s="155"/>
      <c r="X20" s="155"/>
      <c r="Y20" s="59"/>
      <c r="Z20" s="53"/>
      <c r="AA20" s="53"/>
      <c r="AE20" s="118"/>
      <c r="AF20" s="118"/>
    </row>
    <row r="21" spans="1:32" ht="7.5" customHeight="1">
      <c r="A21" s="139"/>
      <c r="B21" s="52"/>
      <c r="C21" s="30"/>
      <c r="D21" s="33"/>
      <c r="E21" s="33"/>
      <c r="F21" s="43"/>
      <c r="G21" s="124"/>
      <c r="H21" s="43"/>
      <c r="J21" s="70"/>
      <c r="K21" s="70"/>
      <c r="L21" s="70"/>
      <c r="M21" s="70"/>
      <c r="N21" s="487">
        <v>21</v>
      </c>
      <c r="O21" s="365" t="str">
        <f>IF(N21="","","-")</f>
        <v>-</v>
      </c>
      <c r="P21" s="487">
        <v>8</v>
      </c>
      <c r="Q21" s="315"/>
      <c r="R21" s="68"/>
      <c r="S21" s="108"/>
      <c r="T21" s="108"/>
      <c r="U21" s="53"/>
      <c r="V21" s="155"/>
      <c r="W21" s="155"/>
      <c r="X21" s="155"/>
      <c r="Y21" s="59"/>
      <c r="Z21" s="53"/>
      <c r="AA21" s="53"/>
      <c r="AE21" s="345">
        <f>IF(N21-P21&gt;0,1,0)</f>
        <v>1</v>
      </c>
      <c r="AF21" s="345">
        <f>IF(P21-N21&gt;0,1,0)</f>
        <v>0</v>
      </c>
    </row>
    <row r="22" spans="1:32" ht="7.5" customHeight="1">
      <c r="A22" s="139"/>
      <c r="B22" s="52"/>
      <c r="C22" s="30"/>
      <c r="D22" s="33"/>
      <c r="E22" s="33"/>
      <c r="F22" s="43"/>
      <c r="G22" s="124"/>
      <c r="H22" s="43"/>
      <c r="J22" s="70"/>
      <c r="K22" s="70"/>
      <c r="L22" s="70"/>
      <c r="M22" s="70"/>
      <c r="N22" s="310"/>
      <c r="O22" s="365"/>
      <c r="P22" s="487"/>
      <c r="Q22" s="279"/>
      <c r="R22" s="71"/>
      <c r="S22" s="108"/>
      <c r="T22" s="108"/>
      <c r="U22" s="53"/>
      <c r="V22" s="155"/>
      <c r="W22" s="155">
        <f>IF(V22="","","-")</f>
      </c>
      <c r="X22" s="80"/>
      <c r="Y22" s="352">
        <f>IF(V45="","",SUM(AH45:AH50))</f>
        <v>2</v>
      </c>
      <c r="Z22" s="40"/>
      <c r="AA22" s="40"/>
      <c r="AE22" s="345"/>
      <c r="AF22" s="345"/>
    </row>
    <row r="23" spans="1:32" ht="7.5" customHeight="1" thickBot="1">
      <c r="A23" s="139"/>
      <c r="B23" s="52"/>
      <c r="C23" s="30"/>
      <c r="D23" s="33"/>
      <c r="E23" s="33"/>
      <c r="F23" s="43"/>
      <c r="G23" s="124"/>
      <c r="H23" s="43"/>
      <c r="J23" s="70"/>
      <c r="K23" s="70"/>
      <c r="L23" s="70"/>
      <c r="M23" s="70"/>
      <c r="N23" s="487">
        <v>17</v>
      </c>
      <c r="O23" s="365" t="str">
        <f>IF(N23="","","-")</f>
        <v>-</v>
      </c>
      <c r="P23" s="487">
        <v>21</v>
      </c>
      <c r="Q23" s="301"/>
      <c r="R23" s="302"/>
      <c r="S23" s="272"/>
      <c r="T23" s="272"/>
      <c r="U23" s="303"/>
      <c r="V23" s="269"/>
      <c r="W23" s="269"/>
      <c r="X23" s="304"/>
      <c r="Y23" s="352"/>
      <c r="Z23" s="40"/>
      <c r="AA23" s="40"/>
      <c r="AE23" s="345">
        <f>IF(N23-P23&gt;0,1,0)</f>
        <v>0</v>
      </c>
      <c r="AF23" s="345">
        <f>IF(P23-N23&gt;0,1,0)</f>
        <v>1</v>
      </c>
    </row>
    <row r="24" spans="1:32" ht="7.5" customHeight="1">
      <c r="A24" s="139"/>
      <c r="B24" s="52"/>
      <c r="C24" s="30"/>
      <c r="D24" s="41"/>
      <c r="E24" s="41"/>
      <c r="F24" s="41"/>
      <c r="G24" s="125"/>
      <c r="H24" s="41"/>
      <c r="I24" s="123"/>
      <c r="J24" s="70"/>
      <c r="K24" s="70"/>
      <c r="L24" s="70"/>
      <c r="M24" s="70"/>
      <c r="N24" s="310"/>
      <c r="O24" s="365"/>
      <c r="P24" s="487"/>
      <c r="Q24" s="105"/>
      <c r="R24" s="71"/>
      <c r="S24" s="108"/>
      <c r="T24" s="108"/>
      <c r="U24" s="53"/>
      <c r="V24" s="155"/>
      <c r="W24" s="155"/>
      <c r="X24" s="80"/>
      <c r="Y24" s="307"/>
      <c r="Z24" s="40"/>
      <c r="AA24" s="40"/>
      <c r="AE24" s="345"/>
      <c r="AF24" s="345"/>
    </row>
    <row r="25" spans="1:32" ht="7.5" customHeight="1">
      <c r="A25" s="497"/>
      <c r="B25" s="46"/>
      <c r="C25" s="61"/>
      <c r="D25" s="62"/>
      <c r="E25" s="62"/>
      <c r="F25" s="62"/>
      <c r="G25" s="123"/>
      <c r="H25" s="62"/>
      <c r="I25" s="126"/>
      <c r="J25" s="62"/>
      <c r="K25" s="62"/>
      <c r="L25" s="62"/>
      <c r="M25" s="62"/>
      <c r="N25" s="487">
        <v>21</v>
      </c>
      <c r="O25" s="365" t="str">
        <f>IF(N25="","","-")</f>
        <v>-</v>
      </c>
      <c r="P25" s="487">
        <v>15</v>
      </c>
      <c r="Q25" s="105"/>
      <c r="R25" s="71"/>
      <c r="S25" s="108"/>
      <c r="T25" s="108"/>
      <c r="U25" s="53"/>
      <c r="V25" s="155"/>
      <c r="W25" s="155"/>
      <c r="X25" s="80"/>
      <c r="Y25" s="307"/>
      <c r="Z25" s="40"/>
      <c r="AA25" s="40"/>
      <c r="AE25" s="345">
        <f>IF(N25-P25&gt;0,1,0)</f>
        <v>1</v>
      </c>
      <c r="AF25" s="345">
        <f>IF(P25-N25&gt;0,1,0)</f>
        <v>0</v>
      </c>
    </row>
    <row r="26" spans="2:32" ht="7.5" customHeight="1">
      <c r="B26" s="33"/>
      <c r="C26" s="33"/>
      <c r="D26" s="62"/>
      <c r="E26" s="62"/>
      <c r="F26" s="62"/>
      <c r="G26" s="123"/>
      <c r="H26" s="62"/>
      <c r="I26" s="126"/>
      <c r="J26" s="62"/>
      <c r="K26" s="62"/>
      <c r="L26" s="62"/>
      <c r="M26" s="62"/>
      <c r="N26" s="310"/>
      <c r="O26" s="365"/>
      <c r="P26" s="487"/>
      <c r="Q26" s="105"/>
      <c r="R26" s="71"/>
      <c r="S26" s="108"/>
      <c r="T26" s="108"/>
      <c r="U26" s="53"/>
      <c r="V26" s="155"/>
      <c r="W26" s="155"/>
      <c r="X26" s="80"/>
      <c r="Y26" s="307"/>
      <c r="Z26" s="40"/>
      <c r="AA26" s="40"/>
      <c r="AE26" s="345"/>
      <c r="AF26" s="345"/>
    </row>
    <row r="27" spans="2:27" ht="7.5" customHeight="1">
      <c r="B27" s="33"/>
      <c r="C27" s="33"/>
      <c r="D27" s="40"/>
      <c r="E27" s="40"/>
      <c r="F27" s="40"/>
      <c r="G27" s="155"/>
      <c r="H27" s="155"/>
      <c r="I27" s="155"/>
      <c r="J27" s="40"/>
      <c r="K27" s="40"/>
      <c r="L27" s="40"/>
      <c r="M27" s="40"/>
      <c r="N27" s="129"/>
      <c r="O27" s="56"/>
      <c r="P27" s="71"/>
      <c r="Q27" s="105"/>
      <c r="R27" s="71"/>
      <c r="S27" s="71"/>
      <c r="T27" s="123"/>
      <c r="U27" s="53"/>
      <c r="V27" s="155"/>
      <c r="W27" s="155"/>
      <c r="X27" s="80"/>
      <c r="Y27" s="307"/>
      <c r="Z27" s="40"/>
      <c r="AA27" s="40"/>
    </row>
    <row r="28" spans="1:27" ht="7.5" customHeight="1">
      <c r="A28" s="364">
        <v>9</v>
      </c>
      <c r="B28" s="366" t="str">
        <f>IF(A28="","",VLOOKUP(A28,'参加者リスト'!$P$36:$R$121,2))</f>
        <v>落合直子</v>
      </c>
      <c r="C28" s="349" t="str">
        <f>IF(A28="","",VLOOKUP(A28,'参加者リスト'!$P$36:$R$121,3))</f>
        <v>防府バド同好会</v>
      </c>
      <c r="D28" s="40"/>
      <c r="E28" s="40"/>
      <c r="F28" s="40"/>
      <c r="G28" s="155"/>
      <c r="H28" s="155"/>
      <c r="I28" s="155"/>
      <c r="J28" s="352">
        <f>IF(G33="","",SUM(AB33:AB38))</f>
        <v>0</v>
      </c>
      <c r="K28" s="44"/>
      <c r="L28" s="44"/>
      <c r="M28" s="44"/>
      <c r="N28" s="129"/>
      <c r="O28" s="56"/>
      <c r="P28" s="71"/>
      <c r="Q28" s="114"/>
      <c r="R28" s="108"/>
      <c r="S28" s="71"/>
      <c r="T28" s="123"/>
      <c r="U28" s="53"/>
      <c r="V28" s="155"/>
      <c r="W28" s="155"/>
      <c r="X28" s="80"/>
      <c r="Y28" s="307"/>
      <c r="Z28" s="40"/>
      <c r="AA28" s="40"/>
    </row>
    <row r="29" spans="1:27" ht="7.5" customHeight="1">
      <c r="A29" s="364"/>
      <c r="B29" s="366"/>
      <c r="C29" s="349"/>
      <c r="D29" s="48"/>
      <c r="E29" s="48"/>
      <c r="F29" s="48"/>
      <c r="G29" s="214"/>
      <c r="H29" s="214"/>
      <c r="I29" s="214"/>
      <c r="J29" s="352"/>
      <c r="K29" s="44"/>
      <c r="L29" s="44"/>
      <c r="M29" s="44"/>
      <c r="N29" s="129"/>
      <c r="O29" s="56"/>
      <c r="P29" s="71"/>
      <c r="Q29" s="114"/>
      <c r="R29" s="108"/>
      <c r="S29" s="71"/>
      <c r="T29" s="123"/>
      <c r="U29" s="53"/>
      <c r="V29" s="155"/>
      <c r="W29" s="155"/>
      <c r="X29" s="80"/>
      <c r="Y29" s="307"/>
      <c r="Z29" s="40"/>
      <c r="AA29" s="40"/>
    </row>
    <row r="30" spans="1:29" ht="7.5" customHeight="1">
      <c r="A30" s="218">
        <v>10</v>
      </c>
      <c r="B30" s="366" t="str">
        <f>IF(A30="","",VLOOKUP(A30,'参加者リスト'!$P$36:$R$121,2))</f>
        <v>東　志保</v>
      </c>
      <c r="C30" s="349" t="str">
        <f>IF(A30="","",VLOOKUP(A30,'参加者リスト'!$P$36:$R$121,3))</f>
        <v>ハッピーレディース</v>
      </c>
      <c r="D30" s="40"/>
      <c r="E30" s="40"/>
      <c r="F30" s="40"/>
      <c r="G30" s="155"/>
      <c r="H30" s="155"/>
      <c r="I30" s="155"/>
      <c r="J30" s="154"/>
      <c r="K30" s="70"/>
      <c r="L30" s="70"/>
      <c r="M30" s="70"/>
      <c r="N30" s="130"/>
      <c r="O30" s="56"/>
      <c r="P30" s="71"/>
      <c r="Q30" s="105"/>
      <c r="R30" s="71"/>
      <c r="S30" s="71"/>
      <c r="T30" s="123"/>
      <c r="U30" s="53"/>
      <c r="V30" s="155"/>
      <c r="W30" s="155"/>
      <c r="X30" s="80"/>
      <c r="Y30" s="307"/>
      <c r="Z30" s="40"/>
      <c r="AA30" s="40"/>
      <c r="AB30" s="118"/>
      <c r="AC30" s="118"/>
    </row>
    <row r="31" spans="1:29" ht="7.5" customHeight="1">
      <c r="A31" s="218"/>
      <c r="B31" s="366"/>
      <c r="C31" s="349"/>
      <c r="D31" s="40"/>
      <c r="E31" s="40"/>
      <c r="F31" s="40"/>
      <c r="G31" s="155"/>
      <c r="H31" s="155"/>
      <c r="I31" s="155"/>
      <c r="J31" s="154"/>
      <c r="K31" s="70"/>
      <c r="L31" s="70"/>
      <c r="M31" s="70"/>
      <c r="N31" s="130"/>
      <c r="O31" s="56"/>
      <c r="P31" s="71"/>
      <c r="Q31" s="105"/>
      <c r="R31" s="71"/>
      <c r="S31" s="71"/>
      <c r="T31" s="123"/>
      <c r="U31" s="53"/>
      <c r="V31" s="155"/>
      <c r="W31" s="155"/>
      <c r="X31" s="80"/>
      <c r="Y31" s="307"/>
      <c r="Z31" s="40"/>
      <c r="AA31" s="40"/>
      <c r="AB31" s="118"/>
      <c r="AC31" s="118"/>
    </row>
    <row r="32" spans="1:29" ht="7.5" customHeight="1">
      <c r="A32" s="497"/>
      <c r="B32" s="46"/>
      <c r="C32" s="61"/>
      <c r="D32" s="40"/>
      <c r="E32" s="40"/>
      <c r="F32" s="40"/>
      <c r="G32" s="155"/>
      <c r="H32" s="155"/>
      <c r="I32" s="155"/>
      <c r="J32" s="55"/>
      <c r="K32" s="40"/>
      <c r="L32" s="40"/>
      <c r="M32" s="40"/>
      <c r="N32" s="130"/>
      <c r="O32" s="56"/>
      <c r="P32" s="71"/>
      <c r="Q32" s="105"/>
      <c r="R32" s="71"/>
      <c r="S32" s="71"/>
      <c r="T32" s="123"/>
      <c r="U32" s="53"/>
      <c r="V32" s="155"/>
      <c r="W32" s="155"/>
      <c r="X32" s="80"/>
      <c r="Y32" s="307"/>
      <c r="Z32" s="40"/>
      <c r="AA32" s="40"/>
      <c r="AB32" s="118"/>
      <c r="AC32" s="118"/>
    </row>
    <row r="33" spans="1:29" ht="7.5" customHeight="1">
      <c r="A33" s="139"/>
      <c r="B33" s="52"/>
      <c r="C33" s="30"/>
      <c r="D33" s="41"/>
      <c r="E33" s="41"/>
      <c r="F33" s="41"/>
      <c r="G33" s="487">
        <v>11</v>
      </c>
      <c r="H33" s="365" t="str">
        <f>IF(G33="","","-")</f>
        <v>-</v>
      </c>
      <c r="I33" s="487">
        <v>21</v>
      </c>
      <c r="J33" s="154"/>
      <c r="K33" s="70"/>
      <c r="L33" s="70"/>
      <c r="M33" s="70"/>
      <c r="N33" s="108"/>
      <c r="O33" s="108"/>
      <c r="P33" s="108"/>
      <c r="Q33" s="105"/>
      <c r="R33" s="71"/>
      <c r="S33" s="71"/>
      <c r="T33" s="123"/>
      <c r="U33" s="53"/>
      <c r="V33" s="155"/>
      <c r="W33" s="155"/>
      <c r="X33" s="80"/>
      <c r="Y33" s="307"/>
      <c r="Z33" s="40"/>
      <c r="AA33" s="40"/>
      <c r="AB33" s="345">
        <f>IF(G33-I33&gt;0,1,0)</f>
        <v>0</v>
      </c>
      <c r="AC33" s="345">
        <f>IF(I33-G33&gt;0,1,0)</f>
        <v>1</v>
      </c>
    </row>
    <row r="34" spans="1:29" ht="7.5" customHeight="1">
      <c r="A34" s="139"/>
      <c r="B34" s="52"/>
      <c r="C34" s="30"/>
      <c r="D34" s="41"/>
      <c r="E34" s="41"/>
      <c r="F34" s="41"/>
      <c r="G34" s="310"/>
      <c r="H34" s="365"/>
      <c r="I34" s="487"/>
      <c r="J34" s="154"/>
      <c r="K34" s="70"/>
      <c r="L34" s="70"/>
      <c r="M34" s="70"/>
      <c r="N34" s="108"/>
      <c r="O34" s="108"/>
      <c r="P34" s="108"/>
      <c r="Q34" s="105"/>
      <c r="R34" s="71"/>
      <c r="S34" s="71"/>
      <c r="T34" s="123"/>
      <c r="U34" s="53"/>
      <c r="V34" s="155"/>
      <c r="W34" s="155"/>
      <c r="X34" s="80"/>
      <c r="Y34" s="307"/>
      <c r="Z34" s="40"/>
      <c r="AA34" s="40"/>
      <c r="AB34" s="345"/>
      <c r="AC34" s="345"/>
    </row>
    <row r="35" spans="1:29" ht="7.5" customHeight="1" thickBot="1">
      <c r="A35" s="139"/>
      <c r="B35" s="52"/>
      <c r="C35" s="30"/>
      <c r="D35" s="41"/>
      <c r="E35" s="41"/>
      <c r="F35" s="41"/>
      <c r="G35" s="487"/>
      <c r="H35" s="365">
        <f>IF(G35="","","-")</f>
      </c>
      <c r="I35" s="487"/>
      <c r="J35" s="154"/>
      <c r="K35" s="70"/>
      <c r="L35" s="70"/>
      <c r="M35" s="70"/>
      <c r="N35" s="108"/>
      <c r="O35" s="108"/>
      <c r="P35" s="108"/>
      <c r="Q35" s="105"/>
      <c r="R35" s="71"/>
      <c r="S35" s="71"/>
      <c r="T35" s="123"/>
      <c r="U35" s="53"/>
      <c r="V35" s="155"/>
      <c r="W35" s="155"/>
      <c r="X35" s="80"/>
      <c r="Y35" s="307"/>
      <c r="Z35" s="40"/>
      <c r="AA35" s="40"/>
      <c r="AB35" s="345">
        <f>IF(G35-I35&gt;0,1,0)</f>
        <v>0</v>
      </c>
      <c r="AC35" s="345">
        <f>IF(I35-G35&gt;0,1,0)</f>
        <v>0</v>
      </c>
    </row>
    <row r="36" spans="1:29" ht="7.5" customHeight="1">
      <c r="A36" s="139"/>
      <c r="B36" s="52"/>
      <c r="C36" s="30"/>
      <c r="D36" s="41"/>
      <c r="E36" s="41"/>
      <c r="F36" s="41"/>
      <c r="G36" s="310"/>
      <c r="H36" s="365"/>
      <c r="I36" s="487"/>
      <c r="J36" s="257"/>
      <c r="K36" s="258"/>
      <c r="L36" s="258"/>
      <c r="M36" s="258"/>
      <c r="N36" s="259"/>
      <c r="O36" s="259"/>
      <c r="P36" s="259"/>
      <c r="Q36" s="346">
        <f>IF(N21="","",SUM(AF21:AF26))</f>
        <v>1</v>
      </c>
      <c r="R36" s="70"/>
      <c r="S36" s="71"/>
      <c r="U36" s="33"/>
      <c r="V36" s="155"/>
      <c r="W36" s="155"/>
      <c r="X36" s="80"/>
      <c r="Y36" s="307"/>
      <c r="Z36" s="40"/>
      <c r="AA36" s="40"/>
      <c r="AB36" s="345"/>
      <c r="AC36" s="345"/>
    </row>
    <row r="37" spans="1:29" ht="7.5" customHeight="1">
      <c r="A37" s="139"/>
      <c r="B37" s="52"/>
      <c r="C37" s="30"/>
      <c r="D37" s="41"/>
      <c r="E37" s="41"/>
      <c r="F37" s="41"/>
      <c r="G37" s="487">
        <v>14</v>
      </c>
      <c r="H37" s="365" t="str">
        <f>IF(G37="","","-")</f>
        <v>-</v>
      </c>
      <c r="I37" s="487">
        <v>21</v>
      </c>
      <c r="J37" s="260"/>
      <c r="K37" s="62"/>
      <c r="L37" s="62"/>
      <c r="M37" s="62"/>
      <c r="N37" s="108"/>
      <c r="O37" s="108"/>
      <c r="P37" s="108"/>
      <c r="Q37" s="346"/>
      <c r="R37" s="70"/>
      <c r="S37" s="71"/>
      <c r="U37" s="33"/>
      <c r="V37" s="155"/>
      <c r="W37" s="155"/>
      <c r="X37" s="80"/>
      <c r="Y37" s="307"/>
      <c r="Z37" s="40"/>
      <c r="AA37" s="40"/>
      <c r="AB37" s="345">
        <f>IF(G37-I37&gt;0,1,0)</f>
        <v>0</v>
      </c>
      <c r="AC37" s="345">
        <f>IF(I37-G37&gt;0,1,0)</f>
        <v>1</v>
      </c>
    </row>
    <row r="38" spans="1:35" ht="7.5" customHeight="1">
      <c r="A38" s="497"/>
      <c r="B38" s="46"/>
      <c r="C38" s="61"/>
      <c r="D38" s="62"/>
      <c r="E38" s="62"/>
      <c r="F38" s="62"/>
      <c r="G38" s="310"/>
      <c r="H38" s="365"/>
      <c r="I38" s="487"/>
      <c r="J38" s="260"/>
      <c r="K38" s="62"/>
      <c r="L38" s="62"/>
      <c r="M38" s="62"/>
      <c r="N38" s="108"/>
      <c r="O38" s="108"/>
      <c r="P38" s="108"/>
      <c r="Q38" s="71"/>
      <c r="R38" s="71"/>
      <c r="S38" s="71"/>
      <c r="U38" s="53"/>
      <c r="V38" s="155"/>
      <c r="W38" s="155"/>
      <c r="X38" s="80"/>
      <c r="Y38" s="307"/>
      <c r="Z38" s="40"/>
      <c r="AA38" s="40"/>
      <c r="AB38" s="345"/>
      <c r="AC38" s="345"/>
      <c r="AH38" s="118"/>
      <c r="AI38" s="118"/>
    </row>
    <row r="39" spans="1:35" ht="7.5" customHeight="1">
      <c r="A39" s="139"/>
      <c r="B39" s="52"/>
      <c r="C39" s="30"/>
      <c r="D39" s="40"/>
      <c r="E39" s="40"/>
      <c r="F39" s="40"/>
      <c r="G39" s="155"/>
      <c r="H39" s="155"/>
      <c r="I39" s="155"/>
      <c r="J39" s="250"/>
      <c r="K39" s="40"/>
      <c r="L39" s="40"/>
      <c r="M39" s="40"/>
      <c r="N39" s="130"/>
      <c r="O39" s="56"/>
      <c r="P39" s="71"/>
      <c r="Q39" s="71"/>
      <c r="R39" s="71"/>
      <c r="S39" s="71"/>
      <c r="U39" s="53"/>
      <c r="V39" s="155"/>
      <c r="W39" s="155"/>
      <c r="X39" s="80"/>
      <c r="Y39" s="307"/>
      <c r="Z39" s="40"/>
      <c r="AA39" s="40"/>
      <c r="AH39" s="118"/>
      <c r="AI39" s="118"/>
    </row>
    <row r="40" spans="1:35" ht="7.5" customHeight="1">
      <c r="A40" s="364">
        <v>3</v>
      </c>
      <c r="B40" s="366" t="str">
        <f>IF(A40="","",VLOOKUP(A40,'参加者リスト'!$P$36:$R$121,2))</f>
        <v>藤井菊代</v>
      </c>
      <c r="C40" s="349" t="str">
        <f>IF(A40="","",VLOOKUP(A40,'参加者リスト'!$P$36:$R$121,3))</f>
        <v>コミスポ楠</v>
      </c>
      <c r="D40" s="40"/>
      <c r="E40" s="40"/>
      <c r="F40" s="40"/>
      <c r="G40" s="155"/>
      <c r="H40" s="155"/>
      <c r="I40" s="155"/>
      <c r="J40" s="250"/>
      <c r="K40" s="40"/>
      <c r="L40" s="40"/>
      <c r="M40" s="40"/>
      <c r="N40" s="130"/>
      <c r="O40" s="56"/>
      <c r="P40" s="71"/>
      <c r="Q40" s="71"/>
      <c r="R40" s="71"/>
      <c r="S40" s="71"/>
      <c r="U40" s="53"/>
      <c r="V40" s="155"/>
      <c r="W40" s="155"/>
      <c r="X40" s="80"/>
      <c r="Y40" s="307"/>
      <c r="Z40" s="40"/>
      <c r="AA40" s="40"/>
      <c r="AH40" s="118"/>
      <c r="AI40" s="118"/>
    </row>
    <row r="41" spans="1:38" ht="7.5" customHeight="1" thickBot="1">
      <c r="A41" s="364"/>
      <c r="B41" s="366"/>
      <c r="C41" s="349"/>
      <c r="D41" s="40"/>
      <c r="E41" s="40"/>
      <c r="F41" s="40"/>
      <c r="G41" s="155"/>
      <c r="H41" s="155"/>
      <c r="I41" s="155"/>
      <c r="J41" s="250"/>
      <c r="K41" s="40"/>
      <c r="L41" s="40"/>
      <c r="M41" s="40"/>
      <c r="N41" s="130"/>
      <c r="O41" s="56"/>
      <c r="P41" s="71"/>
      <c r="Q41" s="71"/>
      <c r="R41" s="71"/>
      <c r="S41" s="71"/>
      <c r="U41" s="53"/>
      <c r="V41" s="155"/>
      <c r="W41" s="155"/>
      <c r="X41" s="80"/>
      <c r="Y41" s="307"/>
      <c r="Z41" s="40"/>
      <c r="AA41" s="40"/>
      <c r="AH41" s="118"/>
      <c r="AI41" s="118"/>
      <c r="AK41" s="118"/>
      <c r="AL41" s="118"/>
    </row>
    <row r="42" spans="1:38" ht="7.5" customHeight="1">
      <c r="A42" s="218">
        <v>4</v>
      </c>
      <c r="B42" s="366" t="str">
        <f>IF(A42="","",VLOOKUP(A42,'参加者リスト'!$P$36:$R$121,2))</f>
        <v>續　みどり</v>
      </c>
      <c r="C42" s="349" t="str">
        <f>IF(A42="","",VLOOKUP(A42,'参加者リスト'!$P$36:$R$121,3))</f>
        <v>コミスポ楠</v>
      </c>
      <c r="D42" s="247"/>
      <c r="E42" s="247"/>
      <c r="F42" s="247"/>
      <c r="G42" s="261"/>
      <c r="H42" s="261"/>
      <c r="I42" s="261"/>
      <c r="J42" s="351">
        <f>IF(G33="","",SUM(AC33:AC38))</f>
        <v>2</v>
      </c>
      <c r="K42" s="62"/>
      <c r="L42" s="62"/>
      <c r="M42" s="62"/>
      <c r="N42" s="129"/>
      <c r="O42" s="56"/>
      <c r="P42" s="71"/>
      <c r="Q42" s="33"/>
      <c r="R42" s="33"/>
      <c r="S42" s="71"/>
      <c r="U42" s="53"/>
      <c r="V42" s="155"/>
      <c r="W42" s="155"/>
      <c r="X42" s="80"/>
      <c r="Y42" s="307"/>
      <c r="Z42" s="40"/>
      <c r="AA42" s="40"/>
      <c r="AH42" s="118"/>
      <c r="AI42" s="118"/>
      <c r="AK42" s="118"/>
      <c r="AL42" s="118"/>
    </row>
    <row r="43" spans="1:38" ht="7.5" customHeight="1">
      <c r="A43" s="218"/>
      <c r="B43" s="366"/>
      <c r="C43" s="349"/>
      <c r="D43" s="40"/>
      <c r="E43" s="40"/>
      <c r="F43" s="40"/>
      <c r="G43" s="155"/>
      <c r="H43" s="155"/>
      <c r="I43" s="155"/>
      <c r="J43" s="351"/>
      <c r="K43" s="62"/>
      <c r="L43" s="62"/>
      <c r="M43" s="62"/>
      <c r="N43" s="129"/>
      <c r="O43" s="56"/>
      <c r="P43" s="71"/>
      <c r="Q43" s="33"/>
      <c r="R43" s="33"/>
      <c r="S43" s="71"/>
      <c r="U43" s="53"/>
      <c r="V43" s="155"/>
      <c r="W43" s="155"/>
      <c r="X43" s="80"/>
      <c r="Y43" s="307"/>
      <c r="Z43" s="40"/>
      <c r="AA43" s="40"/>
      <c r="AH43" s="118"/>
      <c r="AI43" s="118"/>
      <c r="AK43" s="118"/>
      <c r="AL43" s="118"/>
    </row>
    <row r="44" spans="2:38" ht="7.5" customHeight="1">
      <c r="B44" s="33"/>
      <c r="C44" s="33"/>
      <c r="D44" s="40"/>
      <c r="E44" s="40"/>
      <c r="F44" s="40"/>
      <c r="G44" s="155"/>
      <c r="H44" s="155"/>
      <c r="I44" s="155"/>
      <c r="J44" s="40"/>
      <c r="K44" s="40"/>
      <c r="L44" s="40"/>
      <c r="M44" s="40"/>
      <c r="N44" s="129"/>
      <c r="O44" s="56"/>
      <c r="P44" s="71"/>
      <c r="Q44" s="71"/>
      <c r="R44" s="71"/>
      <c r="S44" s="124"/>
      <c r="T44" s="124"/>
      <c r="U44" s="53"/>
      <c r="V44" s="124"/>
      <c r="W44" s="33"/>
      <c r="X44" s="125"/>
      <c r="Y44" s="307"/>
      <c r="Z44" s="40"/>
      <c r="AA44" s="40"/>
      <c r="AK44" s="118"/>
      <c r="AL44" s="118"/>
    </row>
    <row r="45" spans="1:38" ht="7.5" customHeight="1">
      <c r="A45" s="139"/>
      <c r="B45" s="52"/>
      <c r="C45" s="32"/>
      <c r="D45" s="41"/>
      <c r="E45" s="41"/>
      <c r="F45" s="41"/>
      <c r="G45" s="125"/>
      <c r="H45" s="41"/>
      <c r="I45" s="123"/>
      <c r="J45" s="70"/>
      <c r="K45" s="70"/>
      <c r="L45" s="70"/>
      <c r="M45" s="70"/>
      <c r="N45" s="129"/>
      <c r="O45" s="56"/>
      <c r="P45" s="71"/>
      <c r="Q45" s="71"/>
      <c r="R45" s="71"/>
      <c r="S45" s="124"/>
      <c r="T45" s="124"/>
      <c r="U45" s="53"/>
      <c r="V45" s="487">
        <v>15</v>
      </c>
      <c r="W45" s="365" t="str">
        <f>IF(V45="","","-")</f>
        <v>-</v>
      </c>
      <c r="X45" s="487">
        <v>21</v>
      </c>
      <c r="Y45" s="307"/>
      <c r="Z45" s="40"/>
      <c r="AA45" s="40"/>
      <c r="AB45" s="118"/>
      <c r="AC45" s="118"/>
      <c r="AD45" s="151"/>
      <c r="AE45" s="151"/>
      <c r="AF45" s="151"/>
      <c r="AH45" s="345">
        <f>IF(V45-X45&gt;0,1,0)</f>
        <v>0</v>
      </c>
      <c r="AI45" s="345">
        <f>IF(X45-V45&gt;0,1,0)</f>
        <v>1</v>
      </c>
      <c r="AK45" s="118"/>
      <c r="AL45" s="118"/>
    </row>
    <row r="46" spans="1:35" ht="7.5" customHeight="1">
      <c r="A46" s="139"/>
      <c r="B46" s="52"/>
      <c r="C46" s="30"/>
      <c r="D46" s="33"/>
      <c r="E46" s="33"/>
      <c r="F46" s="43"/>
      <c r="G46" s="124"/>
      <c r="H46" s="43"/>
      <c r="J46" s="70"/>
      <c r="K46" s="70"/>
      <c r="L46" s="70"/>
      <c r="M46" s="70"/>
      <c r="N46" s="129"/>
      <c r="O46" s="56"/>
      <c r="P46" s="71"/>
      <c r="Q46" s="71"/>
      <c r="R46" s="71"/>
      <c r="S46" s="124"/>
      <c r="T46" s="124"/>
      <c r="U46" s="53"/>
      <c r="V46" s="310"/>
      <c r="W46" s="365"/>
      <c r="X46" s="487"/>
      <c r="Y46" s="307"/>
      <c r="Z46" s="40"/>
      <c r="AA46" s="40"/>
      <c r="AB46" s="118"/>
      <c r="AC46" s="118"/>
      <c r="AD46" s="151"/>
      <c r="AE46" s="151"/>
      <c r="AF46" s="151"/>
      <c r="AH46" s="345"/>
      <c r="AI46" s="345"/>
    </row>
    <row r="47" spans="1:35" ht="7.5" customHeight="1" thickBot="1">
      <c r="A47" s="139"/>
      <c r="B47" s="52"/>
      <c r="C47" s="30"/>
      <c r="D47" s="33"/>
      <c r="E47" s="33"/>
      <c r="F47" s="43"/>
      <c r="G47" s="124"/>
      <c r="H47" s="43"/>
      <c r="J47" s="70"/>
      <c r="K47" s="70"/>
      <c r="L47" s="70"/>
      <c r="M47" s="70"/>
      <c r="N47" s="129"/>
      <c r="O47" s="56"/>
      <c r="P47" s="71"/>
      <c r="Q47" s="71"/>
      <c r="R47" s="71"/>
      <c r="S47" s="124"/>
      <c r="T47" s="124"/>
      <c r="U47" s="53"/>
      <c r="V47" s="487">
        <v>21</v>
      </c>
      <c r="W47" s="365" t="str">
        <f>IF(V47="","","-")</f>
        <v>-</v>
      </c>
      <c r="X47" s="487">
        <v>16</v>
      </c>
      <c r="Y47" s="338"/>
      <c r="Z47" s="270"/>
      <c r="AA47" s="270"/>
      <c r="AB47" s="118"/>
      <c r="AC47" s="118"/>
      <c r="AD47" s="151"/>
      <c r="AE47" s="151"/>
      <c r="AF47" s="151"/>
      <c r="AH47" s="345">
        <f>IF(V47-X47&gt;0,1,0)</f>
        <v>1</v>
      </c>
      <c r="AI47" s="345">
        <f>IF(X47-V47&gt;0,1,0)</f>
        <v>0</v>
      </c>
    </row>
    <row r="48" spans="1:35" ht="7.5" customHeight="1">
      <c r="A48" s="139"/>
      <c r="B48" s="52"/>
      <c r="C48" s="30"/>
      <c r="D48" s="33"/>
      <c r="E48" s="33"/>
      <c r="F48" s="43"/>
      <c r="G48" s="124"/>
      <c r="H48" s="43"/>
      <c r="J48" s="70"/>
      <c r="K48" s="70"/>
      <c r="L48" s="70"/>
      <c r="M48" s="70"/>
      <c r="N48" s="129"/>
      <c r="O48" s="56"/>
      <c r="P48" s="71"/>
      <c r="Q48" s="71"/>
      <c r="R48" s="71"/>
      <c r="S48" s="124"/>
      <c r="T48" s="124"/>
      <c r="U48" s="53"/>
      <c r="V48" s="310"/>
      <c r="W48" s="365"/>
      <c r="X48" s="496"/>
      <c r="Y48" s="107"/>
      <c r="Z48" s="40"/>
      <c r="AA48" s="40"/>
      <c r="AB48" s="118"/>
      <c r="AC48" s="118"/>
      <c r="AD48" s="151"/>
      <c r="AE48" s="151"/>
      <c r="AF48" s="151"/>
      <c r="AH48" s="345"/>
      <c r="AI48" s="345"/>
    </row>
    <row r="49" spans="1:35" ht="7.5" customHeight="1">
      <c r="A49" s="139"/>
      <c r="B49" s="52"/>
      <c r="C49" s="30"/>
      <c r="D49" s="41"/>
      <c r="E49" s="41"/>
      <c r="F49" s="41"/>
      <c r="G49" s="125"/>
      <c r="H49" s="41"/>
      <c r="I49" s="123"/>
      <c r="J49" s="70"/>
      <c r="K49" s="70"/>
      <c r="L49" s="70"/>
      <c r="M49" s="70"/>
      <c r="N49" s="130"/>
      <c r="O49" s="56"/>
      <c r="P49" s="71"/>
      <c r="Q49" s="71"/>
      <c r="R49" s="71"/>
      <c r="S49" s="124"/>
      <c r="T49" s="124"/>
      <c r="U49" s="53"/>
      <c r="V49" s="487">
        <v>21</v>
      </c>
      <c r="W49" s="365" t="str">
        <f>IF(V49="","","-")</f>
        <v>-</v>
      </c>
      <c r="X49" s="496">
        <v>18</v>
      </c>
      <c r="Y49" s="107"/>
      <c r="Z49" s="40"/>
      <c r="AA49" s="40"/>
      <c r="AB49" s="118"/>
      <c r="AC49" s="118"/>
      <c r="AD49" s="151"/>
      <c r="AE49" s="151"/>
      <c r="AF49" s="151"/>
      <c r="AH49" s="345">
        <f>IF(V49-X49&gt;0,1,0)</f>
        <v>1</v>
      </c>
      <c r="AI49" s="345">
        <f>IF(X49-V49&gt;0,1,0)</f>
        <v>0</v>
      </c>
    </row>
    <row r="50" spans="1:35" ht="7.5" customHeight="1">
      <c r="A50" s="497"/>
      <c r="B50" s="46"/>
      <c r="C50" s="61"/>
      <c r="D50" s="62"/>
      <c r="E50" s="62"/>
      <c r="F50" s="62"/>
      <c r="G50" s="123"/>
      <c r="H50" s="62"/>
      <c r="I50" s="126"/>
      <c r="J50" s="62"/>
      <c r="K50" s="62"/>
      <c r="L50" s="62"/>
      <c r="M50" s="62"/>
      <c r="N50" s="130"/>
      <c r="O50" s="56"/>
      <c r="P50" s="71"/>
      <c r="Q50" s="71"/>
      <c r="R50" s="71"/>
      <c r="S50" s="124"/>
      <c r="T50" s="124"/>
      <c r="U50" s="53"/>
      <c r="V50" s="310"/>
      <c r="W50" s="365"/>
      <c r="X50" s="496"/>
      <c r="Y50" s="107"/>
      <c r="Z50" s="40"/>
      <c r="AA50" s="40"/>
      <c r="AB50" s="118"/>
      <c r="AC50" s="118"/>
      <c r="AD50" s="151"/>
      <c r="AE50" s="151"/>
      <c r="AF50" s="151"/>
      <c r="AH50" s="345"/>
      <c r="AI50" s="345"/>
    </row>
    <row r="51" spans="1:32" ht="7.5" customHeight="1">
      <c r="A51" s="497"/>
      <c r="B51" s="46"/>
      <c r="C51" s="61"/>
      <c r="D51" s="62"/>
      <c r="E51" s="62"/>
      <c r="F51" s="62"/>
      <c r="G51" s="123"/>
      <c r="H51" s="62"/>
      <c r="I51" s="126"/>
      <c r="J51" s="62"/>
      <c r="K51" s="62"/>
      <c r="L51" s="62"/>
      <c r="M51" s="62"/>
      <c r="N51" s="130"/>
      <c r="O51" s="56"/>
      <c r="P51" s="71"/>
      <c r="Q51" s="71"/>
      <c r="R51" s="71"/>
      <c r="S51" s="71"/>
      <c r="U51" s="53"/>
      <c r="V51" s="155"/>
      <c r="W51" s="155"/>
      <c r="X51" s="131"/>
      <c r="Y51" s="107"/>
      <c r="Z51" s="40"/>
      <c r="AA51" s="40"/>
      <c r="AB51" s="118"/>
      <c r="AC51" s="118"/>
      <c r="AD51" s="151"/>
      <c r="AE51" s="151"/>
      <c r="AF51" s="151"/>
    </row>
    <row r="52" spans="1:32" ht="7.5" customHeight="1">
      <c r="A52" s="364">
        <v>7</v>
      </c>
      <c r="B52" s="366" t="str">
        <f>IF(A52="","",VLOOKUP(A52,'参加者リスト'!$P$36:$R$121,2))</f>
        <v>今尾美代子</v>
      </c>
      <c r="C52" s="349" t="str">
        <f>IF(A52="","",VLOOKUP(A52,'参加者リスト'!$P$36:$R$121,3))</f>
        <v>防府同好会</v>
      </c>
      <c r="D52" s="40"/>
      <c r="E52" s="40"/>
      <c r="F52" s="40"/>
      <c r="G52" s="155"/>
      <c r="H52" s="155"/>
      <c r="I52" s="155"/>
      <c r="J52" s="352">
        <f>IF(G57="","",SUM(AB57:AB62))</f>
        <v>2</v>
      </c>
      <c r="K52" s="44"/>
      <c r="L52" s="44"/>
      <c r="M52" s="40"/>
      <c r="N52" s="130"/>
      <c r="O52" s="56"/>
      <c r="P52" s="71"/>
      <c r="Q52" s="62"/>
      <c r="R52" s="62"/>
      <c r="S52" s="71"/>
      <c r="U52" s="53"/>
      <c r="V52" s="155"/>
      <c r="W52" s="155"/>
      <c r="X52" s="115"/>
      <c r="Y52" s="107"/>
      <c r="Z52" s="40"/>
      <c r="AA52" s="40"/>
      <c r="AB52" s="118"/>
      <c r="AC52" s="118"/>
      <c r="AD52" s="151"/>
      <c r="AE52" s="151"/>
      <c r="AF52" s="151"/>
    </row>
    <row r="53" spans="1:32" ht="7.5" customHeight="1" thickBot="1">
      <c r="A53" s="364"/>
      <c r="B53" s="366"/>
      <c r="C53" s="349"/>
      <c r="D53" s="40"/>
      <c r="E53" s="40"/>
      <c r="F53" s="40"/>
      <c r="G53" s="155"/>
      <c r="H53" s="155"/>
      <c r="I53" s="155"/>
      <c r="J53" s="352"/>
      <c r="K53" s="44"/>
      <c r="L53" s="44"/>
      <c r="M53" s="40"/>
      <c r="N53" s="130"/>
      <c r="O53" s="56"/>
      <c r="P53" s="71"/>
      <c r="Q53" s="62"/>
      <c r="R53" s="62"/>
      <c r="S53" s="71"/>
      <c r="U53" s="53"/>
      <c r="V53" s="155"/>
      <c r="W53" s="155"/>
      <c r="X53" s="115"/>
      <c r="Y53" s="107"/>
      <c r="Z53" s="40"/>
      <c r="AA53" s="40"/>
      <c r="AB53" s="118"/>
      <c r="AC53" s="118"/>
      <c r="AD53" s="151"/>
      <c r="AE53" s="151"/>
      <c r="AF53" s="151"/>
    </row>
    <row r="54" spans="1:32" ht="7.5" customHeight="1">
      <c r="A54" s="218">
        <v>8</v>
      </c>
      <c r="B54" s="366" t="str">
        <f>IF(A54="","",VLOOKUP(A54,'参加者リスト'!$P$36:$R$121,2))</f>
        <v>井上貴子</v>
      </c>
      <c r="C54" s="349" t="str">
        <f>IF(A54="","",VLOOKUP(A54,'参加者リスト'!$P$36:$R$121,3))</f>
        <v>防府同好会</v>
      </c>
      <c r="D54" s="247"/>
      <c r="E54" s="247"/>
      <c r="F54" s="247"/>
      <c r="G54" s="261"/>
      <c r="H54" s="261"/>
      <c r="I54" s="261"/>
      <c r="J54" s="249"/>
      <c r="K54" s="70"/>
      <c r="L54" s="70"/>
      <c r="M54" s="70"/>
      <c r="N54" s="130"/>
      <c r="O54" s="56"/>
      <c r="P54" s="71"/>
      <c r="Q54" s="71"/>
      <c r="R54" s="71"/>
      <c r="S54" s="71"/>
      <c r="U54" s="53"/>
      <c r="V54" s="155"/>
      <c r="W54" s="155"/>
      <c r="X54" s="115"/>
      <c r="Y54" s="107"/>
      <c r="Z54" s="40"/>
      <c r="AA54" s="40"/>
      <c r="AB54" s="118"/>
      <c r="AC54" s="118"/>
      <c r="AD54" s="151"/>
      <c r="AE54" s="118"/>
      <c r="AF54" s="118"/>
    </row>
    <row r="55" spans="1:32" ht="7.5" customHeight="1">
      <c r="A55" s="218"/>
      <c r="B55" s="366"/>
      <c r="C55" s="349"/>
      <c r="D55" s="40"/>
      <c r="E55" s="40"/>
      <c r="F55" s="40"/>
      <c r="G55" s="155"/>
      <c r="H55" s="155"/>
      <c r="I55" s="155"/>
      <c r="J55" s="249"/>
      <c r="K55" s="70"/>
      <c r="L55" s="70"/>
      <c r="M55" s="70"/>
      <c r="N55" s="130"/>
      <c r="O55" s="56"/>
      <c r="P55" s="71"/>
      <c r="Q55" s="71"/>
      <c r="R55" s="71"/>
      <c r="S55" s="71"/>
      <c r="U55" s="53"/>
      <c r="V55" s="155"/>
      <c r="W55" s="155"/>
      <c r="X55" s="115"/>
      <c r="Y55" s="107"/>
      <c r="Z55" s="40"/>
      <c r="AA55" s="40"/>
      <c r="AB55" s="118"/>
      <c r="AC55" s="118"/>
      <c r="AD55" s="151"/>
      <c r="AE55" s="118"/>
      <c r="AF55" s="118"/>
    </row>
    <row r="56" spans="1:32" ht="7.5" customHeight="1">
      <c r="A56" s="497"/>
      <c r="B56" s="46"/>
      <c r="C56" s="61"/>
      <c r="D56" s="40"/>
      <c r="E56" s="40"/>
      <c r="F56" s="40"/>
      <c r="G56" s="155"/>
      <c r="H56" s="155"/>
      <c r="I56" s="155"/>
      <c r="J56" s="250"/>
      <c r="K56" s="40"/>
      <c r="L56" s="40"/>
      <c r="M56" s="40"/>
      <c r="N56" s="130"/>
      <c r="O56" s="56"/>
      <c r="P56" s="71"/>
      <c r="Q56" s="71"/>
      <c r="R56" s="71"/>
      <c r="S56" s="71"/>
      <c r="U56" s="53"/>
      <c r="V56" s="155"/>
      <c r="W56" s="155">
        <f>IF(V56="","","-")</f>
      </c>
      <c r="X56" s="215"/>
      <c r="Y56" s="59"/>
      <c r="Z56" s="40"/>
      <c r="AA56" s="40"/>
      <c r="AB56" s="118"/>
      <c r="AC56" s="118"/>
      <c r="AD56" s="151"/>
      <c r="AE56" s="118"/>
      <c r="AF56" s="118"/>
    </row>
    <row r="57" spans="1:32" ht="7.5" customHeight="1">
      <c r="A57" s="139"/>
      <c r="B57" s="52"/>
      <c r="C57" s="30"/>
      <c r="D57" s="41"/>
      <c r="E57" s="41"/>
      <c r="F57" s="41"/>
      <c r="G57" s="487">
        <v>21</v>
      </c>
      <c r="H57" s="365" t="str">
        <f>IF(G57="","","-")</f>
        <v>-</v>
      </c>
      <c r="I57" s="487">
        <v>13</v>
      </c>
      <c r="J57" s="249"/>
      <c r="K57" s="70"/>
      <c r="L57" s="70"/>
      <c r="M57" s="70"/>
      <c r="N57" s="155"/>
      <c r="O57" s="155"/>
      <c r="P57" s="155"/>
      <c r="Q57" s="71"/>
      <c r="R57" s="71"/>
      <c r="S57" s="71"/>
      <c r="T57" s="124"/>
      <c r="U57" s="108"/>
      <c r="V57" s="155"/>
      <c r="W57" s="155"/>
      <c r="X57" s="215"/>
      <c r="Y57" s="59"/>
      <c r="Z57" s="40"/>
      <c r="AA57" s="40"/>
      <c r="AB57" s="345">
        <f>IF(G57-I57&gt;0,1,0)</f>
        <v>1</v>
      </c>
      <c r="AC57" s="345">
        <f>IF(I57-G57&gt;0,1,0)</f>
        <v>0</v>
      </c>
      <c r="AD57" s="151"/>
      <c r="AE57" s="118"/>
      <c r="AF57" s="118"/>
    </row>
    <row r="58" spans="1:32" ht="7.5" customHeight="1">
      <c r="A58" s="139"/>
      <c r="B58" s="52"/>
      <c r="C58" s="30"/>
      <c r="D58" s="41"/>
      <c r="E58" s="41"/>
      <c r="F58" s="41"/>
      <c r="G58" s="436"/>
      <c r="H58" s="365"/>
      <c r="I58" s="487"/>
      <c r="J58" s="249"/>
      <c r="K58" s="70"/>
      <c r="L58" s="70"/>
      <c r="M58" s="70"/>
      <c r="N58" s="149"/>
      <c r="O58" s="155"/>
      <c r="P58" s="155"/>
      <c r="Q58" s="352">
        <f>IF(N69="","",SUM(AE69:AE74))</f>
        <v>0</v>
      </c>
      <c r="R58" s="44"/>
      <c r="S58" s="71"/>
      <c r="T58" s="124"/>
      <c r="U58" s="33"/>
      <c r="V58" s="125"/>
      <c r="W58" s="41"/>
      <c r="X58" s="134"/>
      <c r="Y58" s="59"/>
      <c r="Z58" s="40"/>
      <c r="AA58" s="40"/>
      <c r="AB58" s="345"/>
      <c r="AC58" s="345"/>
      <c r="AD58" s="151"/>
      <c r="AE58" s="118"/>
      <c r="AF58" s="118"/>
    </row>
    <row r="59" spans="2:32" ht="7.5" customHeight="1" thickBot="1">
      <c r="B59" s="33"/>
      <c r="C59" s="33"/>
      <c r="D59" s="41"/>
      <c r="E59" s="41"/>
      <c r="F59" s="41"/>
      <c r="G59" s="487"/>
      <c r="H59" s="365">
        <f>IF(G59="","","-")</f>
      </c>
      <c r="I59" s="487"/>
      <c r="J59" s="254"/>
      <c r="K59" s="255"/>
      <c r="L59" s="255"/>
      <c r="M59" s="255"/>
      <c r="N59" s="269"/>
      <c r="O59" s="269"/>
      <c r="P59" s="269"/>
      <c r="Q59" s="352"/>
      <c r="R59" s="44"/>
      <c r="S59" s="71"/>
      <c r="T59" s="71"/>
      <c r="U59" s="33"/>
      <c r="V59" s="123"/>
      <c r="W59" s="53"/>
      <c r="X59" s="132"/>
      <c r="Y59" s="59"/>
      <c r="Z59" s="40"/>
      <c r="AA59" s="40"/>
      <c r="AB59" s="345">
        <f>IF(G59-I59&gt;0,1,0)</f>
        <v>0</v>
      </c>
      <c r="AC59" s="345">
        <f>IF(I59-G59&gt;0,1,0)</f>
        <v>0</v>
      </c>
      <c r="AD59" s="151"/>
      <c r="AE59" s="118"/>
      <c r="AF59" s="118"/>
    </row>
    <row r="60" spans="2:32" ht="7.5" customHeight="1">
      <c r="B60" s="33"/>
      <c r="C60" s="33"/>
      <c r="D60" s="41"/>
      <c r="E60" s="41"/>
      <c r="F60" s="41"/>
      <c r="G60" s="436"/>
      <c r="H60" s="365"/>
      <c r="I60" s="496"/>
      <c r="J60" s="154"/>
      <c r="K60" s="70"/>
      <c r="L60" s="70"/>
      <c r="M60" s="70"/>
      <c r="N60" s="149"/>
      <c r="O60" s="155"/>
      <c r="P60" s="155"/>
      <c r="Q60" s="105"/>
      <c r="R60" s="71"/>
      <c r="S60" s="71"/>
      <c r="T60" s="71"/>
      <c r="U60" s="40"/>
      <c r="V60" s="123"/>
      <c r="W60" s="40"/>
      <c r="X60" s="132"/>
      <c r="Y60" s="60"/>
      <c r="Z60" s="40"/>
      <c r="AA60" s="40"/>
      <c r="AB60" s="345"/>
      <c r="AC60" s="345"/>
      <c r="AD60" s="151"/>
      <c r="AE60" s="151"/>
      <c r="AF60" s="151"/>
    </row>
    <row r="61" spans="1:29" ht="7.5" customHeight="1">
      <c r="A61" s="497"/>
      <c r="B61" s="46"/>
      <c r="C61" s="61"/>
      <c r="D61" s="41"/>
      <c r="E61" s="41"/>
      <c r="F61" s="41"/>
      <c r="G61" s="487">
        <v>23</v>
      </c>
      <c r="H61" s="365" t="str">
        <f>IF(G61="","","-")</f>
        <v>-</v>
      </c>
      <c r="I61" s="487">
        <v>21</v>
      </c>
      <c r="J61" s="99"/>
      <c r="K61" s="62"/>
      <c r="L61" s="62"/>
      <c r="M61" s="62"/>
      <c r="N61" s="155"/>
      <c r="O61" s="155"/>
      <c r="P61" s="155"/>
      <c r="Q61" s="105"/>
      <c r="R61" s="71"/>
      <c r="S61" s="123"/>
      <c r="T61" s="123"/>
      <c r="U61" s="40"/>
      <c r="V61" s="123"/>
      <c r="W61" s="40"/>
      <c r="X61" s="132"/>
      <c r="Y61" s="60"/>
      <c r="Z61" s="40"/>
      <c r="AA61" s="40"/>
      <c r="AB61" s="345">
        <f>IF(G61-I61&gt;0,1,0)</f>
        <v>1</v>
      </c>
      <c r="AC61" s="345">
        <f>IF(I61-G61&gt;0,1,0)</f>
        <v>0</v>
      </c>
    </row>
    <row r="62" spans="2:29" ht="7.5" customHeight="1">
      <c r="B62" s="33"/>
      <c r="C62" s="33"/>
      <c r="D62" s="62"/>
      <c r="E62" s="62"/>
      <c r="F62" s="62"/>
      <c r="G62" s="310"/>
      <c r="H62" s="365"/>
      <c r="I62" s="487"/>
      <c r="J62" s="99"/>
      <c r="K62" s="62"/>
      <c r="L62" s="62"/>
      <c r="M62" s="62"/>
      <c r="N62" s="149"/>
      <c r="O62" s="155"/>
      <c r="P62" s="155"/>
      <c r="Q62" s="105"/>
      <c r="R62" s="71"/>
      <c r="S62" s="123"/>
      <c r="T62" s="123"/>
      <c r="U62" s="40"/>
      <c r="V62" s="123"/>
      <c r="W62" s="40"/>
      <c r="X62" s="132"/>
      <c r="Y62" s="60"/>
      <c r="Z62" s="40"/>
      <c r="AA62" s="40"/>
      <c r="AB62" s="345"/>
      <c r="AC62" s="345"/>
    </row>
    <row r="63" spans="2:29" ht="7.5" customHeight="1">
      <c r="B63" s="33"/>
      <c r="C63" s="33"/>
      <c r="D63" s="40"/>
      <c r="E63" s="40"/>
      <c r="F63" s="40"/>
      <c r="G63" s="155"/>
      <c r="H63" s="155"/>
      <c r="I63" s="155"/>
      <c r="J63" s="55"/>
      <c r="K63" s="40"/>
      <c r="L63" s="40"/>
      <c r="M63" s="40"/>
      <c r="N63" s="130"/>
      <c r="O63" s="56"/>
      <c r="P63" s="71"/>
      <c r="Q63" s="105"/>
      <c r="R63" s="71"/>
      <c r="S63" s="123"/>
      <c r="T63" s="123"/>
      <c r="U63" s="40"/>
      <c r="V63" s="123"/>
      <c r="W63" s="40"/>
      <c r="X63" s="132"/>
      <c r="Y63" s="60"/>
      <c r="Z63" s="40"/>
      <c r="AA63" s="40"/>
      <c r="AB63" s="118"/>
      <c r="AC63" s="118"/>
    </row>
    <row r="64" spans="1:29" ht="7.5" customHeight="1">
      <c r="A64" s="364">
        <v>1</v>
      </c>
      <c r="B64" s="366" t="str">
        <f>IF(A64="","",VLOOKUP(A64,'参加者リスト'!$P$36:$R$121,2))</f>
        <v>浜崎美雪</v>
      </c>
      <c r="C64" s="349" t="str">
        <f>IF(A64="","",VLOOKUP(A64,'参加者リスト'!$P$36:$R$121,3))</f>
        <v>宇部シャトルズ</v>
      </c>
      <c r="D64" s="40"/>
      <c r="E64" s="40"/>
      <c r="F64" s="40"/>
      <c r="G64" s="155"/>
      <c r="H64" s="155"/>
      <c r="I64" s="155"/>
      <c r="J64" s="55"/>
      <c r="K64" s="40"/>
      <c r="L64" s="40"/>
      <c r="M64" s="40"/>
      <c r="N64" s="130"/>
      <c r="O64" s="56"/>
      <c r="P64" s="71"/>
      <c r="Q64" s="105"/>
      <c r="R64" s="71"/>
      <c r="S64" s="123"/>
      <c r="T64" s="123"/>
      <c r="U64" s="40"/>
      <c r="V64" s="123"/>
      <c r="W64" s="40"/>
      <c r="X64" s="132"/>
      <c r="Y64" s="60"/>
      <c r="Z64" s="33"/>
      <c r="AA64" s="40"/>
      <c r="AB64" s="118"/>
      <c r="AC64" s="118"/>
    </row>
    <row r="65" spans="1:29" ht="7.5" customHeight="1">
      <c r="A65" s="364"/>
      <c r="B65" s="366"/>
      <c r="C65" s="349"/>
      <c r="D65" s="48"/>
      <c r="E65" s="48"/>
      <c r="F65" s="48"/>
      <c r="G65" s="214"/>
      <c r="H65" s="214"/>
      <c r="I65" s="214"/>
      <c r="J65" s="55"/>
      <c r="K65" s="40"/>
      <c r="L65" s="40"/>
      <c r="M65" s="40"/>
      <c r="N65" s="130"/>
      <c r="O65" s="56"/>
      <c r="P65" s="71"/>
      <c r="Q65" s="105"/>
      <c r="R65" s="71"/>
      <c r="S65" s="130"/>
      <c r="T65" s="130"/>
      <c r="U65" s="40"/>
      <c r="V65" s="123"/>
      <c r="W65" s="40"/>
      <c r="X65" s="132"/>
      <c r="Y65" s="60"/>
      <c r="Z65" s="33"/>
      <c r="AA65" s="108"/>
      <c r="AB65" s="118"/>
      <c r="AC65" s="118"/>
    </row>
    <row r="66" spans="1:29" ht="7.5" customHeight="1">
      <c r="A66" s="218">
        <v>2</v>
      </c>
      <c r="B66" s="366" t="str">
        <f>IF(A66="","",VLOOKUP(A66,'参加者リスト'!$P$36:$R$121,2))</f>
        <v>藤重泰子</v>
      </c>
      <c r="C66" s="349" t="str">
        <f>IF(A66="","",VLOOKUP(A66,'参加者リスト'!$P$36:$R$121,3))</f>
        <v>コミスポ楠</v>
      </c>
      <c r="D66" s="40"/>
      <c r="E66" s="40"/>
      <c r="F66" s="40"/>
      <c r="G66" s="155"/>
      <c r="H66" s="155"/>
      <c r="I66" s="155"/>
      <c r="J66" s="351">
        <f>IF(G57="","",SUM(AC57:AC62))</f>
        <v>0</v>
      </c>
      <c r="K66" s="62"/>
      <c r="L66" s="62"/>
      <c r="M66" s="70"/>
      <c r="N66" s="130"/>
      <c r="O66" s="56"/>
      <c r="P66" s="71"/>
      <c r="Q66" s="99"/>
      <c r="R66" s="62"/>
      <c r="S66" s="130"/>
      <c r="T66" s="130"/>
      <c r="U66" s="40"/>
      <c r="V66" s="123"/>
      <c r="W66" s="40"/>
      <c r="X66" s="132"/>
      <c r="Y66" s="60"/>
      <c r="Z66" s="33"/>
      <c r="AA66" s="33"/>
      <c r="AB66" s="118"/>
      <c r="AC66" s="118"/>
    </row>
    <row r="67" spans="1:29" ht="7.5" customHeight="1">
      <c r="A67" s="218"/>
      <c r="B67" s="366"/>
      <c r="C67" s="349"/>
      <c r="D67" s="40"/>
      <c r="E67" s="40"/>
      <c r="F67" s="40"/>
      <c r="G67" s="155"/>
      <c r="H67" s="155"/>
      <c r="I67" s="155"/>
      <c r="J67" s="351"/>
      <c r="K67" s="62"/>
      <c r="L67" s="62"/>
      <c r="M67" s="70"/>
      <c r="N67" s="130"/>
      <c r="O67" s="56"/>
      <c r="P67" s="71"/>
      <c r="Q67" s="99"/>
      <c r="R67" s="62"/>
      <c r="S67" s="123"/>
      <c r="T67" s="123"/>
      <c r="U67" s="40"/>
      <c r="V67" s="123"/>
      <c r="W67" s="40"/>
      <c r="X67" s="132"/>
      <c r="Y67" s="60"/>
      <c r="Z67" s="40"/>
      <c r="AA67" s="40"/>
      <c r="AB67" s="118"/>
      <c r="AC67" s="118"/>
    </row>
    <row r="68" spans="1:29" ht="7.5" customHeight="1">
      <c r="A68" s="497"/>
      <c r="B68" s="46"/>
      <c r="C68" s="61"/>
      <c r="D68" s="40"/>
      <c r="E68" s="40"/>
      <c r="F68" s="40"/>
      <c r="G68" s="155"/>
      <c r="H68" s="155"/>
      <c r="I68" s="155"/>
      <c r="J68" s="40"/>
      <c r="K68" s="40"/>
      <c r="L68" s="40"/>
      <c r="M68" s="40"/>
      <c r="N68" s="155"/>
      <c r="O68" s="155"/>
      <c r="P68" s="79"/>
      <c r="Q68" s="99"/>
      <c r="R68" s="62"/>
      <c r="S68" s="155"/>
      <c r="T68" s="106"/>
      <c r="U68" s="40"/>
      <c r="V68" s="130"/>
      <c r="W68" s="65"/>
      <c r="X68" s="133"/>
      <c r="Y68" s="40"/>
      <c r="Z68" s="40"/>
      <c r="AA68" s="40"/>
      <c r="AB68" s="118"/>
      <c r="AC68" s="118"/>
    </row>
    <row r="69" spans="1:32" ht="7.5" customHeight="1">
      <c r="A69" s="139"/>
      <c r="B69" s="52"/>
      <c r="C69" s="30"/>
      <c r="D69" s="41"/>
      <c r="E69" s="41"/>
      <c r="F69" s="41"/>
      <c r="G69" s="125"/>
      <c r="H69" s="41"/>
      <c r="I69" s="123"/>
      <c r="J69" s="70"/>
      <c r="K69" s="70"/>
      <c r="L69" s="70"/>
      <c r="M69" s="70"/>
      <c r="N69" s="487">
        <v>14</v>
      </c>
      <c r="O69" s="365" t="str">
        <f>IF(N69="","","-")</f>
        <v>-</v>
      </c>
      <c r="P69" s="487">
        <v>21</v>
      </c>
      <c r="Q69" s="99"/>
      <c r="R69" s="62"/>
      <c r="S69" s="108"/>
      <c r="T69" s="108"/>
      <c r="U69" s="40"/>
      <c r="V69" s="130"/>
      <c r="W69" s="65"/>
      <c r="X69" s="133"/>
      <c r="Y69" s="40"/>
      <c r="Z69" s="40"/>
      <c r="AA69" s="40"/>
      <c r="AB69" s="118"/>
      <c r="AC69" s="118"/>
      <c r="AE69" s="345">
        <f>IF(N69-P69&gt;0,1,0)</f>
        <v>0</v>
      </c>
      <c r="AF69" s="345">
        <f>IF(P69-N69&gt;0,1,0)</f>
        <v>1</v>
      </c>
    </row>
    <row r="70" spans="1:32" ht="7.5" customHeight="1">
      <c r="A70" s="139"/>
      <c r="B70" s="52"/>
      <c r="C70" s="30"/>
      <c r="D70" s="41"/>
      <c r="E70" s="41"/>
      <c r="F70" s="41"/>
      <c r="G70" s="125"/>
      <c r="H70" s="41"/>
      <c r="I70" s="123"/>
      <c r="J70" s="70"/>
      <c r="K70" s="70"/>
      <c r="L70" s="70"/>
      <c r="M70" s="70"/>
      <c r="N70" s="310"/>
      <c r="O70" s="365"/>
      <c r="P70" s="487"/>
      <c r="Q70" s="99"/>
      <c r="R70" s="62"/>
      <c r="S70" s="108"/>
      <c r="T70" s="108"/>
      <c r="U70" s="40"/>
      <c r="V70" s="130"/>
      <c r="W70" s="65"/>
      <c r="X70" s="133"/>
      <c r="Y70" s="40"/>
      <c r="Z70" s="40"/>
      <c r="AA70" s="40"/>
      <c r="AB70" s="118"/>
      <c r="AC70" s="118"/>
      <c r="AE70" s="345"/>
      <c r="AF70" s="345"/>
    </row>
    <row r="71" spans="1:32" ht="7.5" customHeight="1" thickBot="1">
      <c r="A71" s="139"/>
      <c r="B71" s="52"/>
      <c r="C71" s="30"/>
      <c r="D71" s="41"/>
      <c r="E71" s="41"/>
      <c r="F71" s="41"/>
      <c r="G71" s="125"/>
      <c r="H71" s="41"/>
      <c r="I71" s="123"/>
      <c r="J71" s="70"/>
      <c r="K71" s="70"/>
      <c r="L71" s="70"/>
      <c r="M71" s="70"/>
      <c r="N71" s="487"/>
      <c r="O71" s="365">
        <f>IF(N71="","","-")</f>
      </c>
      <c r="P71" s="487"/>
      <c r="Q71" s="153"/>
      <c r="R71" s="74"/>
      <c r="S71" s="108"/>
      <c r="T71" s="108"/>
      <c r="U71" s="40"/>
      <c r="V71" s="123"/>
      <c r="W71" s="40"/>
      <c r="X71" s="132"/>
      <c r="Y71" s="40"/>
      <c r="Z71" s="42"/>
      <c r="AA71" s="42"/>
      <c r="AB71" s="118"/>
      <c r="AC71" s="118"/>
      <c r="AE71" s="345">
        <f>IF(N71-P71&gt;0,1,0)</f>
        <v>0</v>
      </c>
      <c r="AF71" s="345">
        <f>IF(P71-N71&gt;0,1,0)</f>
        <v>0</v>
      </c>
    </row>
    <row r="72" spans="1:32" ht="7.5" customHeight="1">
      <c r="A72" s="139"/>
      <c r="B72" s="52"/>
      <c r="C72" s="30"/>
      <c r="D72" s="41"/>
      <c r="E72" s="41"/>
      <c r="F72" s="41"/>
      <c r="G72" s="125"/>
      <c r="H72" s="41"/>
      <c r="I72" s="123"/>
      <c r="J72" s="70"/>
      <c r="K72" s="70"/>
      <c r="L72" s="70"/>
      <c r="M72" s="70"/>
      <c r="N72" s="310"/>
      <c r="O72" s="365"/>
      <c r="P72" s="487"/>
      <c r="Q72" s="329"/>
      <c r="R72" s="330"/>
      <c r="S72" s="259"/>
      <c r="T72" s="259"/>
      <c r="U72" s="247"/>
      <c r="V72" s="267"/>
      <c r="W72" s="247"/>
      <c r="X72" s="267"/>
      <c r="Y72" s="346">
        <f>IF(V45="","",SUM(AI45:AI50))</f>
        <v>1</v>
      </c>
      <c r="AA72" s="42"/>
      <c r="AB72" s="118"/>
      <c r="AC72" s="118"/>
      <c r="AE72" s="345"/>
      <c r="AF72" s="345"/>
    </row>
    <row r="73" spans="1:32" ht="7.5" customHeight="1">
      <c r="A73" s="139"/>
      <c r="B73" s="52"/>
      <c r="C73" s="30"/>
      <c r="D73" s="41"/>
      <c r="E73" s="41"/>
      <c r="F73" s="41"/>
      <c r="G73" s="125"/>
      <c r="H73" s="41"/>
      <c r="I73" s="123"/>
      <c r="J73" s="70"/>
      <c r="K73" s="70"/>
      <c r="L73" s="70"/>
      <c r="M73" s="70"/>
      <c r="N73" s="487">
        <v>21</v>
      </c>
      <c r="O73" s="365" t="str">
        <f>IF(N73="","","-")</f>
        <v>-</v>
      </c>
      <c r="P73" s="487">
        <v>23</v>
      </c>
      <c r="Q73" s="250"/>
      <c r="R73" s="40"/>
      <c r="S73" s="108"/>
      <c r="T73" s="108"/>
      <c r="U73" s="53"/>
      <c r="V73" s="123"/>
      <c r="W73" s="53"/>
      <c r="X73" s="123"/>
      <c r="Y73" s="346"/>
      <c r="AB73" s="118"/>
      <c r="AC73" s="118"/>
      <c r="AE73" s="345">
        <f>IF(N73-P73&gt;0,1,0)</f>
        <v>0</v>
      </c>
      <c r="AF73" s="345">
        <f>IF(P73-N73&gt;0,1,0)</f>
        <v>1</v>
      </c>
    </row>
    <row r="74" spans="1:32" ht="7.5" customHeight="1">
      <c r="A74" s="139"/>
      <c r="B74" s="52"/>
      <c r="C74" s="30"/>
      <c r="D74" s="41"/>
      <c r="E74" s="41"/>
      <c r="F74" s="41"/>
      <c r="G74" s="125"/>
      <c r="H74" s="41"/>
      <c r="I74" s="123"/>
      <c r="J74" s="70"/>
      <c r="K74" s="70"/>
      <c r="L74" s="70"/>
      <c r="M74" s="70"/>
      <c r="N74" s="310"/>
      <c r="O74" s="365"/>
      <c r="P74" s="487"/>
      <c r="Q74" s="250"/>
      <c r="R74" s="40"/>
      <c r="S74" s="108"/>
      <c r="T74" s="108"/>
      <c r="U74" s="53"/>
      <c r="V74" s="123"/>
      <c r="W74" s="53"/>
      <c r="X74" s="123"/>
      <c r="Y74" s="70"/>
      <c r="AB74" s="118"/>
      <c r="AC74" s="118"/>
      <c r="AE74" s="345"/>
      <c r="AF74" s="345"/>
    </row>
    <row r="75" spans="1:29" ht="7.5" customHeight="1">
      <c r="A75" s="139"/>
      <c r="B75" s="52"/>
      <c r="C75" s="30"/>
      <c r="D75" s="41"/>
      <c r="E75" s="41"/>
      <c r="F75" s="41"/>
      <c r="G75" s="123"/>
      <c r="H75" s="62"/>
      <c r="I75" s="126"/>
      <c r="J75" s="62"/>
      <c r="K75" s="62"/>
      <c r="L75" s="62"/>
      <c r="M75" s="62"/>
      <c r="N75" s="123"/>
      <c r="O75" s="40"/>
      <c r="P75" s="123"/>
      <c r="Q75" s="250"/>
      <c r="R75" s="40"/>
      <c r="S75" s="155"/>
      <c r="T75" s="106"/>
      <c r="U75" s="53"/>
      <c r="V75" s="123"/>
      <c r="W75" s="53"/>
      <c r="X75" s="123"/>
      <c r="AB75" s="118"/>
      <c r="AC75" s="118"/>
    </row>
    <row r="76" spans="1:38" ht="7.5" customHeight="1">
      <c r="A76" s="364">
        <v>15</v>
      </c>
      <c r="B76" s="366" t="str">
        <f>IF(A76="","",VLOOKUP(A76,'参加者リスト'!$P$36:$R$121,2))</f>
        <v>広政利江子</v>
      </c>
      <c r="C76" s="349" t="str">
        <f>IF(A76="","",VLOOKUP(A76,'参加者リスト'!$P$36:$R$121,3))</f>
        <v>サタディスマッシュ</v>
      </c>
      <c r="D76" s="40"/>
      <c r="E76" s="40"/>
      <c r="F76" s="40"/>
      <c r="G76" s="155"/>
      <c r="H76" s="155"/>
      <c r="I76" s="155"/>
      <c r="J76" s="352">
        <f>IF(G81="","",SUM(AB81:AB86))</f>
        <v>0</v>
      </c>
      <c r="K76" s="44"/>
      <c r="L76" s="44"/>
      <c r="M76" s="62"/>
      <c r="N76" s="123"/>
      <c r="O76" s="40"/>
      <c r="P76" s="123"/>
      <c r="Q76" s="250"/>
      <c r="R76" s="40"/>
      <c r="S76" s="123"/>
      <c r="T76" s="123"/>
      <c r="U76" s="53"/>
      <c r="V76" s="123"/>
      <c r="W76" s="53"/>
      <c r="X76" s="123"/>
      <c r="AB76" s="119"/>
      <c r="AC76" s="119"/>
      <c r="AD76" s="120"/>
      <c r="AE76" s="120"/>
      <c r="AF76" s="120"/>
      <c r="AG76" s="120"/>
      <c r="AH76" s="120"/>
      <c r="AI76" s="120"/>
      <c r="AJ76" s="120"/>
      <c r="AK76" s="120"/>
      <c r="AL76" s="120"/>
    </row>
    <row r="77" spans="1:38" ht="7.5" customHeight="1">
      <c r="A77" s="364"/>
      <c r="B77" s="366"/>
      <c r="C77" s="349"/>
      <c r="D77" s="48"/>
      <c r="E77" s="48"/>
      <c r="F77" s="48"/>
      <c r="G77" s="214"/>
      <c r="H77" s="214"/>
      <c r="I77" s="214"/>
      <c r="J77" s="352"/>
      <c r="K77" s="44"/>
      <c r="L77" s="44"/>
      <c r="M77" s="40"/>
      <c r="N77" s="123"/>
      <c r="O77" s="40"/>
      <c r="P77" s="123"/>
      <c r="Q77" s="250"/>
      <c r="R77" s="40"/>
      <c r="S77" s="123"/>
      <c r="T77" s="123"/>
      <c r="U77" s="53"/>
      <c r="V77" s="123"/>
      <c r="W77" s="53"/>
      <c r="X77" s="123"/>
      <c r="AB77" s="119"/>
      <c r="AC77" s="119"/>
      <c r="AD77" s="120"/>
      <c r="AE77" s="120"/>
      <c r="AF77" s="120"/>
      <c r="AG77" s="120"/>
      <c r="AH77" s="120"/>
      <c r="AI77" s="120"/>
      <c r="AJ77" s="120"/>
      <c r="AK77" s="120"/>
      <c r="AL77" s="120"/>
    </row>
    <row r="78" spans="1:38" ht="7.5" customHeight="1">
      <c r="A78" s="218">
        <v>16</v>
      </c>
      <c r="B78" s="366" t="str">
        <f>IF(A78="","",VLOOKUP(A78,'参加者リスト'!$P$36:$R$121,2))</f>
        <v>松原安子</v>
      </c>
      <c r="C78" s="349" t="str">
        <f>IF(A78="","",VLOOKUP(A78,'参加者リスト'!$P$36:$R$121,3))</f>
        <v>ハッピーレディース</v>
      </c>
      <c r="D78" s="40"/>
      <c r="E78" s="40"/>
      <c r="F78" s="40"/>
      <c r="G78" s="155"/>
      <c r="H78" s="155"/>
      <c r="I78" s="155"/>
      <c r="J78" s="154"/>
      <c r="K78" s="70"/>
      <c r="L78" s="70"/>
      <c r="M78" s="40"/>
      <c r="N78" s="125"/>
      <c r="O78" s="40"/>
      <c r="P78" s="123"/>
      <c r="Q78" s="260"/>
      <c r="R78" s="62"/>
      <c r="S78" s="123"/>
      <c r="T78" s="123"/>
      <c r="U78" s="53"/>
      <c r="V78" s="123"/>
      <c r="W78" s="53"/>
      <c r="X78" s="123"/>
      <c r="AB78" s="119"/>
      <c r="AC78" s="119"/>
      <c r="AD78" s="120"/>
      <c r="AE78" s="120"/>
      <c r="AF78" s="120"/>
      <c r="AG78" s="120"/>
      <c r="AH78" s="120"/>
      <c r="AI78" s="120"/>
      <c r="AJ78" s="120"/>
      <c r="AK78" s="120"/>
      <c r="AL78" s="120"/>
    </row>
    <row r="79" spans="1:38" ht="7.5" customHeight="1">
      <c r="A79" s="218"/>
      <c r="B79" s="366"/>
      <c r="C79" s="349"/>
      <c r="D79" s="40"/>
      <c r="E79" s="40"/>
      <c r="F79" s="40"/>
      <c r="G79" s="155"/>
      <c r="H79" s="155"/>
      <c r="I79" s="155"/>
      <c r="J79" s="154"/>
      <c r="K79" s="70"/>
      <c r="L79" s="70"/>
      <c r="M79" s="40"/>
      <c r="N79" s="125"/>
      <c r="O79" s="40"/>
      <c r="P79" s="123"/>
      <c r="Q79" s="260"/>
      <c r="R79" s="62"/>
      <c r="S79" s="123"/>
      <c r="T79" s="123"/>
      <c r="U79" s="53"/>
      <c r="V79" s="123"/>
      <c r="W79" s="53"/>
      <c r="X79" s="123"/>
      <c r="AB79" s="119"/>
      <c r="AC79" s="119"/>
      <c r="AD79" s="120"/>
      <c r="AE79" s="120"/>
      <c r="AF79" s="120"/>
      <c r="AG79" s="120"/>
      <c r="AH79" s="120"/>
      <c r="AI79" s="120"/>
      <c r="AJ79" s="120"/>
      <c r="AK79" s="120"/>
      <c r="AL79" s="120"/>
    </row>
    <row r="80" spans="1:38" ht="7.5" customHeight="1">
      <c r="A80" s="497"/>
      <c r="B80" s="46"/>
      <c r="C80" s="61"/>
      <c r="D80" s="40"/>
      <c r="E80" s="40"/>
      <c r="F80" s="40"/>
      <c r="G80" s="155"/>
      <c r="H80" s="155"/>
      <c r="I80" s="155"/>
      <c r="J80" s="55"/>
      <c r="K80" s="40"/>
      <c r="L80" s="40"/>
      <c r="M80" s="70"/>
      <c r="N80" s="123"/>
      <c r="O80" s="40"/>
      <c r="P80" s="123"/>
      <c r="Q80" s="250"/>
      <c r="R80" s="40"/>
      <c r="S80" s="123"/>
      <c r="T80" s="123"/>
      <c r="U80" s="53"/>
      <c r="V80" s="123"/>
      <c r="W80" s="53"/>
      <c r="X80" s="123"/>
      <c r="AB80" s="119"/>
      <c r="AC80" s="119"/>
      <c r="AD80" s="120"/>
      <c r="AE80" s="120"/>
      <c r="AF80" s="120"/>
      <c r="AG80" s="120"/>
      <c r="AH80" s="120"/>
      <c r="AI80" s="120"/>
      <c r="AJ80" s="120"/>
      <c r="AK80" s="120"/>
      <c r="AL80" s="120"/>
    </row>
    <row r="81" spans="1:38" ht="7.5" customHeight="1">
      <c r="A81" s="497"/>
      <c r="B81" s="46"/>
      <c r="C81" s="61"/>
      <c r="D81" s="41"/>
      <c r="E81" s="41"/>
      <c r="F81" s="41"/>
      <c r="G81" s="487">
        <v>18</v>
      </c>
      <c r="H81" s="365" t="str">
        <f>IF(G81="","","-")</f>
        <v>-</v>
      </c>
      <c r="I81" s="487">
        <v>21</v>
      </c>
      <c r="J81" s="154"/>
      <c r="K81" s="70"/>
      <c r="L81" s="70"/>
      <c r="M81" s="70"/>
      <c r="N81" s="155"/>
      <c r="O81" s="155"/>
      <c r="P81" s="155"/>
      <c r="Q81" s="308"/>
      <c r="R81" s="59"/>
      <c r="S81" s="123"/>
      <c r="T81" s="123"/>
      <c r="U81" s="53"/>
      <c r="V81" s="123"/>
      <c r="W81" s="53"/>
      <c r="X81" s="123"/>
      <c r="AB81" s="345">
        <f>IF(G81-I81&gt;0,1,0)</f>
        <v>0</v>
      </c>
      <c r="AC81" s="345">
        <f>IF(I81-G81&gt;0,1,0)</f>
        <v>1</v>
      </c>
      <c r="AD81" s="120"/>
      <c r="AE81" s="120"/>
      <c r="AF81" s="120"/>
      <c r="AG81" s="120"/>
      <c r="AH81" s="120"/>
      <c r="AI81" s="120"/>
      <c r="AJ81" s="120"/>
      <c r="AK81" s="120"/>
      <c r="AL81" s="120"/>
    </row>
    <row r="82" spans="1:38" ht="7.5" customHeight="1">
      <c r="A82" s="497"/>
      <c r="B82" s="46"/>
      <c r="C82" s="61"/>
      <c r="D82" s="41"/>
      <c r="E82" s="41"/>
      <c r="F82" s="41"/>
      <c r="G82" s="310"/>
      <c r="H82" s="365"/>
      <c r="I82" s="487"/>
      <c r="J82" s="154"/>
      <c r="K82" s="70"/>
      <c r="L82" s="70"/>
      <c r="M82" s="40"/>
      <c r="N82" s="149"/>
      <c r="O82" s="155"/>
      <c r="P82" s="155"/>
      <c r="Q82" s="308"/>
      <c r="R82" s="59"/>
      <c r="S82" s="123"/>
      <c r="T82" s="123"/>
      <c r="U82" s="53"/>
      <c r="V82" s="123"/>
      <c r="W82" s="53"/>
      <c r="X82" s="123"/>
      <c r="AB82" s="345"/>
      <c r="AC82" s="345"/>
      <c r="AD82" s="120"/>
      <c r="AE82" s="120"/>
      <c r="AF82" s="120"/>
      <c r="AG82" s="120"/>
      <c r="AH82" s="120"/>
      <c r="AI82" s="120"/>
      <c r="AJ82" s="120"/>
      <c r="AK82" s="120"/>
      <c r="AL82" s="120"/>
    </row>
    <row r="83" spans="2:38" ht="7.5" customHeight="1" thickBot="1">
      <c r="B83" s="33"/>
      <c r="C83" s="33"/>
      <c r="D83" s="41"/>
      <c r="E83" s="41"/>
      <c r="F83" s="41"/>
      <c r="G83" s="487"/>
      <c r="H83" s="365">
        <f>IF(G83="","","-")</f>
      </c>
      <c r="I83" s="487"/>
      <c r="J83" s="154"/>
      <c r="K83" s="70"/>
      <c r="L83" s="70"/>
      <c r="M83" s="70"/>
      <c r="N83" s="155"/>
      <c r="O83" s="155"/>
      <c r="P83" s="155"/>
      <c r="Q83" s="308"/>
      <c r="R83" s="59"/>
      <c r="S83" s="123"/>
      <c r="T83" s="123"/>
      <c r="U83" s="53"/>
      <c r="V83" s="123"/>
      <c r="W83" s="53"/>
      <c r="X83" s="123"/>
      <c r="AB83" s="345">
        <f>IF(G83-I83&gt;0,1,0)</f>
        <v>0</v>
      </c>
      <c r="AC83" s="345">
        <f>IF(I83-G83&gt;0,1,0)</f>
        <v>0</v>
      </c>
      <c r="AD83" s="120"/>
      <c r="AE83" s="120"/>
      <c r="AF83" s="120"/>
      <c r="AG83" s="120"/>
      <c r="AH83" s="120"/>
      <c r="AI83" s="120"/>
      <c r="AJ83" s="120"/>
      <c r="AK83" s="120"/>
      <c r="AL83" s="120"/>
    </row>
    <row r="84" spans="2:38" ht="7.5" customHeight="1">
      <c r="B84" s="33"/>
      <c r="C84" s="33"/>
      <c r="D84" s="41"/>
      <c r="E84" s="41"/>
      <c r="F84" s="41"/>
      <c r="G84" s="310"/>
      <c r="H84" s="365"/>
      <c r="I84" s="487"/>
      <c r="J84" s="257"/>
      <c r="K84" s="258"/>
      <c r="L84" s="258"/>
      <c r="M84" s="258"/>
      <c r="N84" s="262"/>
      <c r="O84" s="261"/>
      <c r="P84" s="261"/>
      <c r="Q84" s="346">
        <f>IF(N69="","",SUM(AF69:AF74))</f>
        <v>2</v>
      </c>
      <c r="R84" s="70"/>
      <c r="U84" s="33"/>
      <c r="AB84" s="345"/>
      <c r="AC84" s="345"/>
      <c r="AD84" s="120"/>
      <c r="AE84" s="120"/>
      <c r="AF84" s="120"/>
      <c r="AG84" s="120"/>
      <c r="AH84" s="120"/>
      <c r="AI84" s="120"/>
      <c r="AJ84" s="120"/>
      <c r="AK84" s="120"/>
      <c r="AL84" s="120"/>
    </row>
    <row r="85" spans="1:38" ht="7.5" customHeight="1">
      <c r="A85" s="146"/>
      <c r="C85" s="72"/>
      <c r="D85" s="41"/>
      <c r="E85" s="41"/>
      <c r="F85" s="41"/>
      <c r="G85" s="487">
        <v>19</v>
      </c>
      <c r="H85" s="365" t="str">
        <f>IF(G85="","","-")</f>
        <v>-</v>
      </c>
      <c r="I85" s="487">
        <v>21</v>
      </c>
      <c r="J85" s="260"/>
      <c r="K85" s="62"/>
      <c r="L85" s="62"/>
      <c r="M85" s="40"/>
      <c r="N85" s="155"/>
      <c r="O85" s="155"/>
      <c r="P85" s="155"/>
      <c r="Q85" s="346"/>
      <c r="R85" s="70"/>
      <c r="U85" s="33"/>
      <c r="AB85" s="345">
        <f>IF(G85-I85&gt;0,1,0)</f>
        <v>0</v>
      </c>
      <c r="AC85" s="345">
        <f>IF(I85-G85&gt;0,1,0)</f>
        <v>1</v>
      </c>
      <c r="AD85" s="120"/>
      <c r="AE85" s="120"/>
      <c r="AF85" s="120"/>
      <c r="AG85" s="120"/>
      <c r="AH85" s="120"/>
      <c r="AI85" s="120"/>
      <c r="AJ85" s="120"/>
      <c r="AK85" s="120"/>
      <c r="AL85" s="120"/>
    </row>
    <row r="86" spans="1:38" ht="7.5" customHeight="1">
      <c r="A86" s="146"/>
      <c r="C86" s="72"/>
      <c r="D86" s="62"/>
      <c r="E86" s="62"/>
      <c r="F86" s="62"/>
      <c r="G86" s="310"/>
      <c r="H86" s="365"/>
      <c r="I86" s="487"/>
      <c r="J86" s="260"/>
      <c r="K86" s="62"/>
      <c r="L86" s="62"/>
      <c r="M86" s="40"/>
      <c r="N86" s="149"/>
      <c r="O86" s="155"/>
      <c r="P86" s="155"/>
      <c r="Q86" s="59"/>
      <c r="R86" s="59"/>
      <c r="AB86" s="345"/>
      <c r="AC86" s="345"/>
      <c r="AD86" s="120"/>
      <c r="AE86" s="120"/>
      <c r="AF86" s="120"/>
      <c r="AG86" s="120"/>
      <c r="AH86" s="120"/>
      <c r="AI86" s="120"/>
      <c r="AJ86" s="120"/>
      <c r="AK86" s="120"/>
      <c r="AL86" s="120"/>
    </row>
    <row r="87" spans="1:38" ht="7.5" customHeight="1">
      <c r="A87" s="497"/>
      <c r="B87" s="46"/>
      <c r="C87" s="61"/>
      <c r="D87" s="40"/>
      <c r="E87" s="40"/>
      <c r="F87" s="40"/>
      <c r="G87" s="155"/>
      <c r="H87" s="155"/>
      <c r="I87" s="155"/>
      <c r="J87" s="250"/>
      <c r="K87" s="40"/>
      <c r="L87" s="40"/>
      <c r="M87" s="40"/>
      <c r="N87" s="123"/>
      <c r="O87" s="40"/>
      <c r="P87" s="123"/>
      <c r="Q87" s="40"/>
      <c r="R87" s="40"/>
      <c r="AB87" s="119"/>
      <c r="AC87" s="119"/>
      <c r="AD87" s="120"/>
      <c r="AE87" s="120"/>
      <c r="AF87" s="120"/>
      <c r="AG87" s="120"/>
      <c r="AH87" s="120"/>
      <c r="AI87" s="120"/>
      <c r="AJ87" s="120"/>
      <c r="AK87" s="120"/>
      <c r="AL87" s="120"/>
    </row>
    <row r="88" spans="1:38" ht="7.5" customHeight="1">
      <c r="A88" s="364">
        <v>5</v>
      </c>
      <c r="B88" s="366" t="str">
        <f>IF(A88="","",VLOOKUP(A88,'参加者リスト'!$P$36:$R$121,2))</f>
        <v>角廣佳代</v>
      </c>
      <c r="C88" s="349" t="str">
        <f>IF(A88="","",VLOOKUP(A88,'参加者リスト'!$P$36:$R$121,3))</f>
        <v>平生ドリーム</v>
      </c>
      <c r="D88" s="40"/>
      <c r="E88" s="40"/>
      <c r="F88" s="40"/>
      <c r="G88" s="155"/>
      <c r="H88" s="155"/>
      <c r="I88" s="155"/>
      <c r="J88" s="250"/>
      <c r="K88" s="40"/>
      <c r="L88" s="40"/>
      <c r="M88" s="40"/>
      <c r="N88" s="130"/>
      <c r="O88" s="40"/>
      <c r="P88" s="123"/>
      <c r="Q88" s="62"/>
      <c r="R88" s="62"/>
      <c r="AB88" s="119"/>
      <c r="AC88" s="119"/>
      <c r="AD88" s="120"/>
      <c r="AE88" s="120"/>
      <c r="AF88" s="120"/>
      <c r="AG88" s="120"/>
      <c r="AH88" s="120"/>
      <c r="AI88" s="120"/>
      <c r="AJ88" s="120"/>
      <c r="AK88" s="120"/>
      <c r="AL88" s="120"/>
    </row>
    <row r="89" spans="1:38" ht="7.5" customHeight="1" thickBot="1">
      <c r="A89" s="364"/>
      <c r="B89" s="366"/>
      <c r="C89" s="349"/>
      <c r="D89" s="40"/>
      <c r="E89" s="40"/>
      <c r="F89" s="40"/>
      <c r="G89" s="155"/>
      <c r="H89" s="155"/>
      <c r="I89" s="155"/>
      <c r="J89" s="250"/>
      <c r="K89" s="40"/>
      <c r="L89" s="40"/>
      <c r="M89" s="53"/>
      <c r="N89" s="123"/>
      <c r="O89" s="53"/>
      <c r="P89" s="123"/>
      <c r="AB89" s="119"/>
      <c r="AC89" s="119"/>
      <c r="AD89" s="120"/>
      <c r="AE89" s="120"/>
      <c r="AF89" s="120"/>
      <c r="AG89" s="120"/>
      <c r="AH89" s="120"/>
      <c r="AI89" s="120"/>
      <c r="AJ89" s="120"/>
      <c r="AK89" s="120"/>
      <c r="AL89" s="120"/>
    </row>
    <row r="90" spans="1:38" ht="7.5" customHeight="1">
      <c r="A90" s="218">
        <v>6</v>
      </c>
      <c r="B90" s="366" t="str">
        <f>IF(A90="","",VLOOKUP(A90,'参加者リスト'!$P$36:$R$121,2))</f>
        <v>原田優子</v>
      </c>
      <c r="C90" s="349" t="str">
        <f>IF(A90="","",VLOOKUP(A90,'参加者リスト'!$P$36:$R$121,3))</f>
        <v>ＢＡＤ６エンジェル</v>
      </c>
      <c r="D90" s="247"/>
      <c r="E90" s="247"/>
      <c r="F90" s="247"/>
      <c r="G90" s="261"/>
      <c r="H90" s="261"/>
      <c r="I90" s="261"/>
      <c r="J90" s="351">
        <f>IF(G81="","",SUM(AC81:AC86))</f>
        <v>2</v>
      </c>
      <c r="K90" s="62"/>
      <c r="L90" s="62"/>
      <c r="AB90" s="119"/>
      <c r="AC90" s="119"/>
      <c r="AD90" s="120"/>
      <c r="AE90" s="120"/>
      <c r="AF90" s="120"/>
      <c r="AG90" s="120"/>
      <c r="AH90" s="120"/>
      <c r="AI90" s="120"/>
      <c r="AJ90" s="120"/>
      <c r="AK90" s="120"/>
      <c r="AL90" s="120"/>
    </row>
    <row r="91" spans="1:38" ht="7.5" customHeight="1">
      <c r="A91" s="218"/>
      <c r="B91" s="366"/>
      <c r="C91" s="349"/>
      <c r="D91" s="40"/>
      <c r="E91" s="40"/>
      <c r="F91" s="40"/>
      <c r="G91" s="155"/>
      <c r="H91" s="155"/>
      <c r="I91" s="155"/>
      <c r="J91" s="351"/>
      <c r="K91" s="62"/>
      <c r="L91" s="62"/>
      <c r="AB91" s="119"/>
      <c r="AC91" s="119"/>
      <c r="AD91" s="120"/>
      <c r="AE91" s="120"/>
      <c r="AF91" s="120"/>
      <c r="AG91" s="120"/>
      <c r="AH91" s="120"/>
      <c r="AI91" s="120"/>
      <c r="AJ91" s="120"/>
      <c r="AK91" s="120"/>
      <c r="AL91" s="120"/>
    </row>
    <row r="92" spans="28:38" ht="7.5" customHeight="1">
      <c r="AB92" s="119"/>
      <c r="AC92" s="119"/>
      <c r="AD92" s="120"/>
      <c r="AE92" s="120"/>
      <c r="AF92" s="120"/>
      <c r="AG92" s="120"/>
      <c r="AH92" s="120"/>
      <c r="AI92" s="120"/>
      <c r="AJ92" s="120"/>
      <c r="AK92" s="120"/>
      <c r="AL92" s="120"/>
    </row>
    <row r="93" spans="28:38" ht="7.5" customHeight="1">
      <c r="AB93" s="119"/>
      <c r="AC93" s="119"/>
      <c r="AD93" s="120"/>
      <c r="AE93" s="120"/>
      <c r="AF93" s="120"/>
      <c r="AG93" s="120"/>
      <c r="AH93" s="120"/>
      <c r="AI93" s="120"/>
      <c r="AJ93" s="120"/>
      <c r="AK93" s="120"/>
      <c r="AL93" s="120"/>
    </row>
    <row r="94" spans="28:38" ht="7.5" customHeight="1">
      <c r="AB94" s="119"/>
      <c r="AC94" s="119"/>
      <c r="AD94" s="120"/>
      <c r="AE94" s="120"/>
      <c r="AF94" s="120"/>
      <c r="AG94" s="120"/>
      <c r="AH94" s="120"/>
      <c r="AI94" s="120"/>
      <c r="AJ94" s="120"/>
      <c r="AK94" s="120"/>
      <c r="AL94" s="120"/>
    </row>
    <row r="95" spans="28:38" ht="7.5" customHeight="1">
      <c r="AB95" s="119"/>
      <c r="AC95" s="119"/>
      <c r="AD95" s="120"/>
      <c r="AE95" s="120"/>
      <c r="AF95" s="120"/>
      <c r="AG95" s="120"/>
      <c r="AH95" s="120"/>
      <c r="AI95" s="120"/>
      <c r="AJ95" s="120"/>
      <c r="AK95" s="120"/>
      <c r="AL95" s="120"/>
    </row>
    <row r="96" spans="28:38" ht="7.5" customHeight="1">
      <c r="AB96" s="119"/>
      <c r="AC96" s="119"/>
      <c r="AD96" s="120"/>
      <c r="AE96" s="120"/>
      <c r="AF96" s="120"/>
      <c r="AG96" s="120"/>
      <c r="AH96" s="120"/>
      <c r="AI96" s="120"/>
      <c r="AJ96" s="120"/>
      <c r="AK96" s="120"/>
      <c r="AL96" s="120"/>
    </row>
    <row r="97" spans="28:38" ht="7.5" customHeight="1">
      <c r="AB97" s="119"/>
      <c r="AC97" s="119"/>
      <c r="AD97" s="120"/>
      <c r="AE97" s="120"/>
      <c r="AF97" s="120"/>
      <c r="AG97" s="120"/>
      <c r="AH97" s="120"/>
      <c r="AI97" s="120"/>
      <c r="AJ97" s="120"/>
      <c r="AK97" s="120"/>
      <c r="AL97" s="120"/>
    </row>
    <row r="98" spans="28:38" ht="7.5" customHeight="1">
      <c r="AB98" s="119"/>
      <c r="AC98" s="119"/>
      <c r="AD98" s="120"/>
      <c r="AE98" s="120"/>
      <c r="AF98" s="120"/>
      <c r="AG98" s="120"/>
      <c r="AH98" s="120"/>
      <c r="AI98" s="120"/>
      <c r="AJ98" s="120"/>
      <c r="AK98" s="120"/>
      <c r="AL98" s="120"/>
    </row>
    <row r="99" spans="28:38" ht="7.5" customHeight="1">
      <c r="AB99" s="119"/>
      <c r="AC99" s="119"/>
      <c r="AD99" s="120"/>
      <c r="AE99" s="120"/>
      <c r="AF99" s="120"/>
      <c r="AG99" s="120"/>
      <c r="AH99" s="120"/>
      <c r="AI99" s="120"/>
      <c r="AJ99" s="120"/>
      <c r="AK99" s="120"/>
      <c r="AL99" s="120"/>
    </row>
    <row r="100" spans="28:38" ht="7.5" customHeight="1">
      <c r="AB100" s="119"/>
      <c r="AC100" s="119"/>
      <c r="AD100" s="120"/>
      <c r="AE100" s="120"/>
      <c r="AF100" s="120"/>
      <c r="AG100" s="120"/>
      <c r="AH100" s="120"/>
      <c r="AI100" s="120"/>
      <c r="AJ100" s="120"/>
      <c r="AK100" s="120"/>
      <c r="AL100" s="120"/>
    </row>
  </sheetData>
  <mergeCells count="150">
    <mergeCell ref="J90:J91"/>
    <mergeCell ref="A88:A89"/>
    <mergeCell ref="B88:B89"/>
    <mergeCell ref="C88:C89"/>
    <mergeCell ref="A90:A91"/>
    <mergeCell ref="B90:B91"/>
    <mergeCell ref="C90:C91"/>
    <mergeCell ref="AC83:AC84"/>
    <mergeCell ref="Q84:Q85"/>
    <mergeCell ref="G85:G86"/>
    <mergeCell ref="H85:H86"/>
    <mergeCell ref="I85:I86"/>
    <mergeCell ref="AB85:AB86"/>
    <mergeCell ref="AC85:AC86"/>
    <mergeCell ref="G83:G84"/>
    <mergeCell ref="H83:H84"/>
    <mergeCell ref="I83:I84"/>
    <mergeCell ref="AB83:AB84"/>
    <mergeCell ref="H81:H82"/>
    <mergeCell ref="I81:I82"/>
    <mergeCell ref="AB81:AB82"/>
    <mergeCell ref="AC81:AC82"/>
    <mergeCell ref="A78:A79"/>
    <mergeCell ref="B78:B79"/>
    <mergeCell ref="C78:C79"/>
    <mergeCell ref="G81:G82"/>
    <mergeCell ref="AE73:AE74"/>
    <mergeCell ref="AF73:AF74"/>
    <mergeCell ref="A76:A77"/>
    <mergeCell ref="B76:B77"/>
    <mergeCell ref="C76:C77"/>
    <mergeCell ref="J76:J77"/>
    <mergeCell ref="AF69:AF70"/>
    <mergeCell ref="N71:N72"/>
    <mergeCell ref="O71:O72"/>
    <mergeCell ref="P71:P72"/>
    <mergeCell ref="AE71:AE72"/>
    <mergeCell ref="AF71:AF72"/>
    <mergeCell ref="Y72:Y73"/>
    <mergeCell ref="N73:N74"/>
    <mergeCell ref="O73:O74"/>
    <mergeCell ref="P73:P74"/>
    <mergeCell ref="N69:N70"/>
    <mergeCell ref="O69:O70"/>
    <mergeCell ref="P69:P70"/>
    <mergeCell ref="AE69:AE70"/>
    <mergeCell ref="A66:A67"/>
    <mergeCell ref="B66:B67"/>
    <mergeCell ref="C66:C67"/>
    <mergeCell ref="J66:J67"/>
    <mergeCell ref="AC61:AC62"/>
    <mergeCell ref="A64:A65"/>
    <mergeCell ref="B64:B65"/>
    <mergeCell ref="C64:C65"/>
    <mergeCell ref="G61:G62"/>
    <mergeCell ref="H61:H62"/>
    <mergeCell ref="I61:I62"/>
    <mergeCell ref="AB61:AB62"/>
    <mergeCell ref="G59:G60"/>
    <mergeCell ref="H59:H60"/>
    <mergeCell ref="I59:I60"/>
    <mergeCell ref="AB59:AB60"/>
    <mergeCell ref="H57:H58"/>
    <mergeCell ref="I57:I58"/>
    <mergeCell ref="AB57:AB58"/>
    <mergeCell ref="AC57:AC58"/>
    <mergeCell ref="Q58:Q59"/>
    <mergeCell ref="AC59:AC60"/>
    <mergeCell ref="A54:A55"/>
    <mergeCell ref="B54:B55"/>
    <mergeCell ref="C54:C55"/>
    <mergeCell ref="G57:G58"/>
    <mergeCell ref="AI49:AI50"/>
    <mergeCell ref="A52:A53"/>
    <mergeCell ref="B52:B53"/>
    <mergeCell ref="C52:C53"/>
    <mergeCell ref="J52:J53"/>
    <mergeCell ref="V49:V50"/>
    <mergeCell ref="W49:W50"/>
    <mergeCell ref="X49:X50"/>
    <mergeCell ref="AH49:AH50"/>
    <mergeCell ref="AH45:AH46"/>
    <mergeCell ref="AI45:AI46"/>
    <mergeCell ref="V47:V48"/>
    <mergeCell ref="W47:W48"/>
    <mergeCell ref="X47:X48"/>
    <mergeCell ref="AH47:AH48"/>
    <mergeCell ref="AI47:AI48"/>
    <mergeCell ref="J42:J43"/>
    <mergeCell ref="V45:V46"/>
    <mergeCell ref="W45:W46"/>
    <mergeCell ref="X45:X46"/>
    <mergeCell ref="A40:A41"/>
    <mergeCell ref="B40:B41"/>
    <mergeCell ref="C40:C41"/>
    <mergeCell ref="A42:A43"/>
    <mergeCell ref="B42:B43"/>
    <mergeCell ref="C42:C43"/>
    <mergeCell ref="AC35:AC36"/>
    <mergeCell ref="Q36:Q37"/>
    <mergeCell ref="G37:G38"/>
    <mergeCell ref="H37:H38"/>
    <mergeCell ref="I37:I38"/>
    <mergeCell ref="AB37:AB38"/>
    <mergeCell ref="AC37:AC38"/>
    <mergeCell ref="G35:G36"/>
    <mergeCell ref="H35:H36"/>
    <mergeCell ref="I35:I36"/>
    <mergeCell ref="AB35:AB36"/>
    <mergeCell ref="H33:H34"/>
    <mergeCell ref="I33:I34"/>
    <mergeCell ref="AB33:AB34"/>
    <mergeCell ref="AC33:AC34"/>
    <mergeCell ref="A30:A31"/>
    <mergeCell ref="B30:B31"/>
    <mergeCell ref="C30:C31"/>
    <mergeCell ref="G33:G34"/>
    <mergeCell ref="AF25:AF26"/>
    <mergeCell ref="A28:A29"/>
    <mergeCell ref="B28:B29"/>
    <mergeCell ref="C28:C29"/>
    <mergeCell ref="J28:J29"/>
    <mergeCell ref="N25:N26"/>
    <mergeCell ref="O25:O26"/>
    <mergeCell ref="P25:P26"/>
    <mergeCell ref="AE25:AE26"/>
    <mergeCell ref="N23:N24"/>
    <mergeCell ref="O23:O24"/>
    <mergeCell ref="P23:P24"/>
    <mergeCell ref="AE23:AE24"/>
    <mergeCell ref="O21:O22"/>
    <mergeCell ref="P21:P22"/>
    <mergeCell ref="AE21:AE22"/>
    <mergeCell ref="AF21:AF22"/>
    <mergeCell ref="Y22:Y23"/>
    <mergeCell ref="AF23:AF24"/>
    <mergeCell ref="A12:A13"/>
    <mergeCell ref="B12:B13"/>
    <mergeCell ref="C12:C13"/>
    <mergeCell ref="N21:N22"/>
    <mergeCell ref="C16:C17"/>
    <mergeCell ref="A16:A17"/>
    <mergeCell ref="B16:B17"/>
    <mergeCell ref="A18:A19"/>
    <mergeCell ref="B18:B19"/>
    <mergeCell ref="C18:C19"/>
    <mergeCell ref="A10:A11"/>
    <mergeCell ref="B10:B11"/>
    <mergeCell ref="C10:C11"/>
    <mergeCell ref="Q10:Q11"/>
  </mergeCells>
  <conditionalFormatting sqref="Y72:Y74 Y22:Y23 Q84:R85 Q58:R59 Q52:R53 Q66:R70 Q88:R88 Q78:R79 Q36:R37 Q10:R11 Q16:R17 Q6:R7 J69:L77 J66:L67 J57:M62 J52:L53 M69:M76 M83:M84 J90:L91 J81:L86 J11:M12 J19:M26 J33:M38 J45:M51 J28:M29 J42:M43 Y1 Q1:S1 H1:M1">
    <cfRule type="cellIs" priority="1" dxfId="0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nouson13</dc:creator>
  <cp:keywords/>
  <dc:description/>
  <cp:lastModifiedBy>KANKOU</cp:lastModifiedBy>
  <cp:lastPrinted>2010-10-31T04:44:08Z</cp:lastPrinted>
  <dcterms:created xsi:type="dcterms:W3CDTF">2005-09-13T03:17:06Z</dcterms:created>
  <dcterms:modified xsi:type="dcterms:W3CDTF">2010-11-01T03:30:23Z</dcterms:modified>
  <cp:category/>
  <cp:version/>
  <cp:contentType/>
  <cp:contentStatus/>
</cp:coreProperties>
</file>